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0" windowWidth="16905" windowHeight="11760" activeTab="0"/>
  </bookViews>
  <sheets>
    <sheet name="Instructions" sheetId="1" r:id="rId1"/>
    <sheet name="Prob ID" sheetId="2" r:id="rId2"/>
    <sheet name="SLA" sheetId="3" r:id="rId3"/>
    <sheet name="Work" sheetId="4" state="veryHidden" r:id="rId4"/>
    <sheet name="wk" sheetId="5" state="veryHidden" r:id="rId5"/>
  </sheets>
  <definedNames>
    <definedName name="_xlnm.Print_Area" localSheetId="2">'SLA'!$A$1:$O$42</definedName>
  </definedNames>
  <calcPr fullCalcOnLoad="1"/>
</workbook>
</file>

<file path=xl/sharedStrings.xml><?xml version="1.0" encoding="utf-8"?>
<sst xmlns="http://schemas.openxmlformats.org/spreadsheetml/2006/main" count="71" uniqueCount="42">
  <si>
    <t>Grade Level</t>
  </si>
  <si>
    <t>75th percentile (Top)</t>
  </si>
  <si>
    <t>50th percentile (Middle)</t>
  </si>
  <si>
    <t>25th percentile (Bottom)</t>
  </si>
  <si>
    <t>Student Score 1</t>
  </si>
  <si>
    <t>Student Score 2</t>
  </si>
  <si>
    <t>Student Score 3</t>
  </si>
  <si>
    <t>Median Student Score</t>
  </si>
  <si>
    <t>Enter comparison percentiles in purple cells</t>
  </si>
  <si>
    <t>K</t>
  </si>
  <si>
    <t>Peer Median</t>
  </si>
  <si>
    <t>Enter peer median in yellow cells</t>
  </si>
  <si>
    <t>Enter student scores in light green cells</t>
  </si>
  <si>
    <t>Instructions</t>
  </si>
  <si>
    <t>75th, 50th and 25th percentiles in the purple cells provided.</t>
  </si>
  <si>
    <t>If you do not have norms then enter the median peer comparison</t>
  </si>
  <si>
    <t>in the yellow cells provided.</t>
  </si>
  <si>
    <t xml:space="preserve">These sheets are intended to be used with problem identification </t>
  </si>
  <si>
    <t xml:space="preserve">and Survey Level Assessment data. Enter 1 to 3 scores for </t>
  </si>
  <si>
    <t xml:space="preserve">your student in the greencells.  To compare your student you will </t>
  </si>
  <si>
    <t>need norms, or a peer comparison. If you have norms, then enter the</t>
  </si>
  <si>
    <t>Overview</t>
  </si>
  <si>
    <t>Problem Identification</t>
  </si>
  <si>
    <t>Sheet Name: Prob ID</t>
  </si>
  <si>
    <t>Enter the correct grade level in the space provided</t>
  </si>
  <si>
    <t>Enter student scores in the green cells</t>
  </si>
  <si>
    <t>Enter norms in purple cells</t>
  </si>
  <si>
    <t>Enter peer median in the yellow cell</t>
  </si>
  <si>
    <t>Survey Level Assessment</t>
  </si>
  <si>
    <t>Sheet Name: SLA</t>
  </si>
  <si>
    <t>Enter peer median in the yellow cells</t>
  </si>
  <si>
    <t>Enter student grade in light blue cells</t>
  </si>
  <si>
    <t>PSF</t>
  </si>
  <si>
    <t>NWF</t>
  </si>
  <si>
    <t>ORF 1</t>
  </si>
  <si>
    <t>ORF 2</t>
  </si>
  <si>
    <t>ORF 3</t>
  </si>
  <si>
    <t>ORF 4</t>
  </si>
  <si>
    <t>ORF 5</t>
  </si>
  <si>
    <t>ORF 6</t>
  </si>
  <si>
    <t>x</t>
  </si>
  <si>
    <t>DIBELS 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</si>
</sst>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42"/>
      <name val="Arial"/>
      <family val="0"/>
    </font>
    <font>
      <sz val="10"/>
      <color indexed="46"/>
      <name val="Arial"/>
      <family val="0"/>
    </font>
    <font>
      <sz val="10"/>
      <color indexed="63"/>
      <name val="Arial"/>
      <family val="0"/>
    </font>
    <font>
      <b/>
      <u val="single"/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2" fillId="35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4" borderId="45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37" borderId="26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7" borderId="45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54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8" borderId="47" xfId="0" applyFill="1" applyBorder="1" applyAlignment="1">
      <alignment horizontal="center"/>
    </xf>
    <xf numFmtId="0" fontId="0" fillId="38" borderId="45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5" borderId="55" xfId="0" applyFont="1" applyFill="1" applyBorder="1" applyAlignment="1">
      <alignment/>
    </xf>
    <xf numFmtId="0" fontId="7" fillId="35" borderId="56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7" fillId="33" borderId="36" xfId="0" applyFont="1" applyFill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Problem Identification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2"/>
          <c:w val="0.9385"/>
          <c:h val="0.66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wk!$B$21:$B$28</c:f>
              <c:numCache>
                <c:ptCount val="8"/>
                <c:pt idx="0">
                  <c:v>0.75</c:v>
                </c:pt>
                <c:pt idx="1">
                  <c:v>1.25</c:v>
                </c:pt>
                <c:pt idx="2">
                  <c:v>1.25</c:v>
                </c:pt>
                <c:pt idx="3">
                  <c:v>0.75</c:v>
                </c:pt>
                <c:pt idx="4">
                  <c:v>0.75</c:v>
                </c:pt>
                <c:pt idx="5">
                  <c:v>1.25</c:v>
                </c:pt>
                <c:pt idx="6">
                  <c:v>0.75</c:v>
                </c:pt>
                <c:pt idx="7">
                  <c:v>0.75</c:v>
                </c:pt>
              </c:numCache>
            </c:numRef>
          </c:xVal>
          <c:yVal>
            <c:numRef>
              <c:f>wk!$B$30:$B$37</c:f>
              <c:numCache>
                <c:ptCount val="8"/>
                <c:pt idx="0">
                  <c:v>35</c:v>
                </c:pt>
                <c:pt idx="1">
                  <c:v>35</c:v>
                </c:pt>
                <c:pt idx="2">
                  <c:v>12</c:v>
                </c:pt>
                <c:pt idx="3">
                  <c:v>12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35</c:v>
                </c:pt>
              </c:numCache>
            </c:numRef>
          </c:yVal>
          <c:smooth val="0"/>
        </c:ser>
        <c:ser>
          <c:idx val="8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wk!$B$1:$B$1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wk!$B$7:$B$7</c:f>
              <c:numCache>
                <c:ptCount val="1"/>
                <c:pt idx="0">
                  <c:v>22</c:v>
                </c:pt>
              </c:numCache>
            </c:numRef>
          </c:yVal>
          <c:smooth val="0"/>
        </c:ser>
        <c:ser>
          <c:idx val="11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wk!$B$18:$B$19</c:f>
              <c:numCache>
                <c:ptCount val="2"/>
                <c:pt idx="0">
                  <c:v>0.75</c:v>
                </c:pt>
                <c:pt idx="1">
                  <c:v>1.25</c:v>
                </c:pt>
              </c:numCache>
            </c:numRef>
          </c:xVal>
          <c:yVal>
            <c:numRef>
              <c:f>wk!$B$15:$B$16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axId val="10635081"/>
        <c:axId val="28606866"/>
      </c:scatterChart>
      <c:valAx>
        <c:axId val="1063508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 level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606866"/>
        <c:crosses val="autoZero"/>
        <c:crossBetween val="midCat"/>
        <c:dispUnits/>
        <c:majorUnit val="1"/>
        <c:minorUnit val="1"/>
      </c:valAx>
      <c:valAx>
        <c:axId val="28606866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Read Correctly (WRC)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508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Survey Level Assessment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125"/>
          <c:w val="0.93925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Work!$C$21:$C$28</c:f>
              <c:numCache>
                <c:ptCount val="8"/>
                <c:pt idx="0">
                  <c:v>0.75</c:v>
                </c:pt>
                <c:pt idx="1">
                  <c:v>1.25</c:v>
                </c:pt>
                <c:pt idx="2">
                  <c:v>1.25</c:v>
                </c:pt>
                <c:pt idx="3">
                  <c:v>0.75</c:v>
                </c:pt>
                <c:pt idx="4">
                  <c:v>0.75</c:v>
                </c:pt>
                <c:pt idx="5">
                  <c:v>1.25</c:v>
                </c:pt>
                <c:pt idx="6">
                  <c:v>0.75</c:v>
                </c:pt>
                <c:pt idx="7">
                  <c:v>0.75</c:v>
                </c:pt>
              </c:numCache>
            </c:numRef>
          </c:xVal>
          <c:yVal>
            <c:numRef>
              <c:f>Work!$C$30:$C$37</c:f>
              <c:numCache>
                <c:ptCount val="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Work!$D$21:$D$28</c:f>
              <c:numCache>
                <c:ptCount val="8"/>
                <c:pt idx="0">
                  <c:v>1.75</c:v>
                </c:pt>
                <c:pt idx="1">
                  <c:v>2.25</c:v>
                </c:pt>
                <c:pt idx="2">
                  <c:v>2.25</c:v>
                </c:pt>
                <c:pt idx="3">
                  <c:v>1.75</c:v>
                </c:pt>
                <c:pt idx="4">
                  <c:v>1.75</c:v>
                </c:pt>
                <c:pt idx="5">
                  <c:v>2.25</c:v>
                </c:pt>
                <c:pt idx="6">
                  <c:v>1.75</c:v>
                </c:pt>
                <c:pt idx="7">
                  <c:v>1.75</c:v>
                </c:pt>
              </c:numCache>
            </c:numRef>
          </c:xVal>
          <c:yVal>
            <c:numRef>
              <c:f>Work!$D$30:$D$37</c:f>
              <c:numCache>
                <c:ptCount val="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Work!$E$21:$E$28</c:f>
              <c:numCache>
                <c:ptCount val="8"/>
                <c:pt idx="0">
                  <c:v>2.75</c:v>
                </c:pt>
                <c:pt idx="1">
                  <c:v>3.25</c:v>
                </c:pt>
                <c:pt idx="2">
                  <c:v>3.25</c:v>
                </c:pt>
                <c:pt idx="3">
                  <c:v>2.75</c:v>
                </c:pt>
                <c:pt idx="4">
                  <c:v>2.75</c:v>
                </c:pt>
                <c:pt idx="5">
                  <c:v>3.25</c:v>
                </c:pt>
                <c:pt idx="6">
                  <c:v>2.75</c:v>
                </c:pt>
                <c:pt idx="7">
                  <c:v>2.75</c:v>
                </c:pt>
              </c:numCache>
            </c:numRef>
          </c:xVal>
          <c:yVal>
            <c:numRef>
              <c:f>Work!$E$30:$E$37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Work!$F$21:$F$28</c:f>
              <c:numCache>
                <c:ptCount val="8"/>
                <c:pt idx="0">
                  <c:v>3.75</c:v>
                </c:pt>
                <c:pt idx="1">
                  <c:v>4.25</c:v>
                </c:pt>
                <c:pt idx="2">
                  <c:v>4.25</c:v>
                </c:pt>
                <c:pt idx="3">
                  <c:v>3.75</c:v>
                </c:pt>
                <c:pt idx="4">
                  <c:v>3.75</c:v>
                </c:pt>
                <c:pt idx="5">
                  <c:v>4.25</c:v>
                </c:pt>
                <c:pt idx="6">
                  <c:v>3.75</c:v>
                </c:pt>
                <c:pt idx="7">
                  <c:v>3.75</c:v>
                </c:pt>
              </c:numCache>
            </c:numRef>
          </c:xVal>
          <c:yVal>
            <c:numRef>
              <c:f>Work!$F$30:$F$37</c:f>
              <c:numCache>
                <c:ptCount val="8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Work!$G$21:$G$28</c:f>
              <c:numCache>
                <c:ptCount val="8"/>
                <c:pt idx="0">
                  <c:v>4.75</c:v>
                </c:pt>
                <c:pt idx="1">
                  <c:v>5.25</c:v>
                </c:pt>
                <c:pt idx="2">
                  <c:v>5.25</c:v>
                </c:pt>
                <c:pt idx="3">
                  <c:v>4.75</c:v>
                </c:pt>
                <c:pt idx="4">
                  <c:v>4.75</c:v>
                </c:pt>
                <c:pt idx="5">
                  <c:v>5.25</c:v>
                </c:pt>
                <c:pt idx="6">
                  <c:v>4.75</c:v>
                </c:pt>
                <c:pt idx="7">
                  <c:v>4.75</c:v>
                </c:pt>
              </c:numCache>
            </c:numRef>
          </c:xVal>
          <c:yVal>
            <c:numRef>
              <c:f>Work!$G$30:$G$37</c:f>
              <c:numCache>
                <c:ptCount val="8"/>
                <c:pt idx="0">
                  <c:v>84</c:v>
                </c:pt>
                <c:pt idx="1">
                  <c:v>84</c:v>
                </c:pt>
                <c:pt idx="2">
                  <c:v>22</c:v>
                </c:pt>
                <c:pt idx="3">
                  <c:v>22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84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Work!$H$21:$H$28</c:f>
              <c:numCache>
                <c:ptCount val="8"/>
                <c:pt idx="0">
                  <c:v>5.75</c:v>
                </c:pt>
                <c:pt idx="1">
                  <c:v>6.25</c:v>
                </c:pt>
                <c:pt idx="2">
                  <c:v>6.25</c:v>
                </c:pt>
                <c:pt idx="3">
                  <c:v>5.75</c:v>
                </c:pt>
                <c:pt idx="4">
                  <c:v>5.75</c:v>
                </c:pt>
                <c:pt idx="5">
                  <c:v>6.25</c:v>
                </c:pt>
                <c:pt idx="6">
                  <c:v>5.75</c:v>
                </c:pt>
                <c:pt idx="7">
                  <c:v>5.75</c:v>
                </c:pt>
              </c:numCache>
            </c:numRef>
          </c:xVal>
          <c:yVal>
            <c:numRef>
              <c:f>Work!$H$30:$H$37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Work!$I$21:$I$28</c:f>
              <c:numCache>
                <c:ptCount val="8"/>
                <c:pt idx="0">
                  <c:v>6.75</c:v>
                </c:pt>
                <c:pt idx="1">
                  <c:v>7.25</c:v>
                </c:pt>
                <c:pt idx="2">
                  <c:v>7.25</c:v>
                </c:pt>
                <c:pt idx="3">
                  <c:v>6.75</c:v>
                </c:pt>
                <c:pt idx="4">
                  <c:v>6.75</c:v>
                </c:pt>
                <c:pt idx="5">
                  <c:v>7.25</c:v>
                </c:pt>
                <c:pt idx="6">
                  <c:v>6.75</c:v>
                </c:pt>
                <c:pt idx="7">
                  <c:v>6.75</c:v>
                </c:pt>
              </c:numCache>
            </c:numRef>
          </c:xVal>
          <c:yVal>
            <c:numRef>
              <c:f>Work!$I$30:$I$37</c:f>
              <c:numCache>
                <c:ptCount val="8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Work!$J$21:$J$28</c:f>
              <c:numCache>
                <c:ptCount val="8"/>
                <c:pt idx="0">
                  <c:v>6.75</c:v>
                </c:pt>
                <c:pt idx="1">
                  <c:v>7.25</c:v>
                </c:pt>
                <c:pt idx="2">
                  <c:v>7.25</c:v>
                </c:pt>
                <c:pt idx="3">
                  <c:v>6.75</c:v>
                </c:pt>
                <c:pt idx="4">
                  <c:v>6.75</c:v>
                </c:pt>
                <c:pt idx="5">
                  <c:v>7.25</c:v>
                </c:pt>
                <c:pt idx="6">
                  <c:v>6.75</c:v>
                </c:pt>
                <c:pt idx="7">
                  <c:v>6.75</c:v>
                </c:pt>
              </c:numCache>
            </c:numRef>
          </c:xVal>
          <c:yVal>
            <c:numRef>
              <c:f>Work!$J$30:$J$37</c:f>
              <c:numCach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Work!$B$1:$J$1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</c:numCache>
            </c:numRef>
          </c:xVal>
          <c:yVal>
            <c:numRef>
              <c:f>Work!$B$7:$J$7</c:f>
              <c:numCache>
                <c:ptCount val="9"/>
                <c:pt idx="0">
                  <c:v>-10</c:v>
                </c:pt>
                <c:pt idx="1">
                  <c:v>90</c:v>
                </c:pt>
                <c:pt idx="2">
                  <c:v>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Work!$B$21:$B$28</c:f>
              <c:numCache>
                <c:ptCount val="8"/>
                <c:pt idx="0">
                  <c:v>-0.25</c:v>
                </c:pt>
                <c:pt idx="1">
                  <c:v>0.25</c:v>
                </c:pt>
                <c:pt idx="2">
                  <c:v>0.25</c:v>
                </c:pt>
                <c:pt idx="3">
                  <c:v>-0.25</c:v>
                </c:pt>
                <c:pt idx="4">
                  <c:v>-0.25</c:v>
                </c:pt>
                <c:pt idx="5">
                  <c:v>0.25</c:v>
                </c:pt>
                <c:pt idx="6">
                  <c:v>-0.25</c:v>
                </c:pt>
                <c:pt idx="7">
                  <c:v>-0.25</c:v>
                </c:pt>
              </c:numCache>
            </c:numRef>
          </c:xVal>
          <c:yVal>
            <c:numRef>
              <c:f>Work!$B$30:$B$37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8"/>
          <c:order val="1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Work!$J$18:$J$19</c:f>
              <c:numCache>
                <c:ptCount val="2"/>
                <c:pt idx="0">
                  <c:v>6.75</c:v>
                </c:pt>
                <c:pt idx="1">
                  <c:v>7.25</c:v>
                </c:pt>
              </c:numCache>
            </c:numRef>
          </c:xVal>
          <c:yVal>
            <c:numRef>
              <c:f>Work!$J$15:$J$16</c:f>
              <c:numCach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smooth val="0"/>
        </c:ser>
        <c:ser>
          <c:idx val="17"/>
          <c:order val="1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Work!$I$18:$I$19</c:f>
              <c:numCache>
                <c:ptCount val="2"/>
                <c:pt idx="0">
                  <c:v>6.75</c:v>
                </c:pt>
                <c:pt idx="1">
                  <c:v>7.25</c:v>
                </c:pt>
              </c:numCache>
            </c:numRef>
          </c:xVal>
          <c:yVal>
            <c:numRef>
              <c:f>Work!$I$15:$I$16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6"/>
          <c:order val="1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Work!$H$18:$H$19</c:f>
              <c:numCache>
                <c:ptCount val="2"/>
                <c:pt idx="0">
                  <c:v>5.75</c:v>
                </c:pt>
                <c:pt idx="1">
                  <c:v>6.25</c:v>
                </c:pt>
              </c:numCache>
            </c:numRef>
          </c:xVal>
          <c:yVal>
            <c:numRef>
              <c:f>Work!$H$15:$H$16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5"/>
          <c:order val="1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Work!$G$18:$G$19</c:f>
              <c:numCache>
                <c:ptCount val="2"/>
                <c:pt idx="0">
                  <c:v>4.75</c:v>
                </c:pt>
                <c:pt idx="1">
                  <c:v>5.25</c:v>
                </c:pt>
              </c:numCache>
            </c:numRef>
          </c:xVal>
          <c:yVal>
            <c:numRef>
              <c:f>Work!$G$15:$G$16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yVal>
          <c:smooth val="0"/>
        </c:ser>
        <c:ser>
          <c:idx val="14"/>
          <c:order val="14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Work!$F$18:$F$19</c:f>
              <c:numCache>
                <c:ptCount val="2"/>
                <c:pt idx="0">
                  <c:v>3.75</c:v>
                </c:pt>
                <c:pt idx="1">
                  <c:v>4.25</c:v>
                </c:pt>
              </c:numCache>
            </c:numRef>
          </c:xVal>
          <c:yVal>
            <c:numRef>
              <c:f>Work!$F$15:$F$16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3"/>
          <c:order val="15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Work!$E$18:$E$19</c:f>
              <c:numCache>
                <c:ptCount val="2"/>
                <c:pt idx="0">
                  <c:v>2.75</c:v>
                </c:pt>
                <c:pt idx="1">
                  <c:v>3.25</c:v>
                </c:pt>
              </c:numCache>
            </c:numRef>
          </c:xVal>
          <c:yVal>
            <c:numRef>
              <c:f>Work!$E$15:$E$16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2"/>
          <c:order val="16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Work!$D$18:$D$19</c:f>
              <c:numCache>
                <c:ptCount val="2"/>
                <c:pt idx="0">
                  <c:v>1.75</c:v>
                </c:pt>
                <c:pt idx="1">
                  <c:v>2.25</c:v>
                </c:pt>
              </c:numCache>
            </c:numRef>
          </c:xVal>
          <c:yVal>
            <c:numRef>
              <c:f>Work!$D$15:$D$16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1"/>
          <c:order val="17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Work!$C$18:$C$19</c:f>
              <c:numCache>
                <c:ptCount val="2"/>
                <c:pt idx="0">
                  <c:v>0.75</c:v>
                </c:pt>
                <c:pt idx="1">
                  <c:v>1.25</c:v>
                </c:pt>
              </c:numCache>
            </c:numRef>
          </c:xVal>
          <c:yVal>
            <c:numRef>
              <c:f>Work!$C$15:$C$16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0"/>
          <c:order val="18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Work!$B$18:$B$19</c:f>
              <c:numCache>
                <c:ptCount val="2"/>
                <c:pt idx="0">
                  <c:v>-0.25</c:v>
                </c:pt>
                <c:pt idx="1">
                  <c:v>0.25</c:v>
                </c:pt>
              </c:numCache>
            </c:numRef>
          </c:xVal>
          <c:yVal>
            <c:numRef>
              <c:f>Work!$B$15:$B$16</c:f>
              <c:numCach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axId val="56135203"/>
        <c:axId val="35454780"/>
      </c:scatterChart>
      <c:valAx>
        <c:axId val="56135203"/>
        <c:scaling>
          <c:orientation val="minMax"/>
          <c:min val="0"/>
        </c:scaling>
        <c:axPos val="b"/>
        <c:title>
          <c:tx>
            <c:strRef>
              <c:f>SLA!$D$2</c:f>
            </c:strRef>
          </c:tx>
          <c:layout>
            <c:manualLayout>
              <c:xMode val="factor"/>
              <c:yMode val="factor"/>
              <c:x val="-0.0195"/>
              <c:y val="-0.000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5454780"/>
        <c:crosses val="autoZero"/>
        <c:crossBetween val="midCat"/>
        <c:dispUnits/>
        <c:majorUnit val="1"/>
        <c:minorUnit val="1"/>
      </c:valAx>
      <c:valAx>
        <c:axId val="35454780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Read Correctly (WRC)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520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0</xdr:rowOff>
    </xdr:from>
    <xdr:to>
      <xdr:col>9</xdr:col>
      <xdr:colOff>257175</xdr:colOff>
      <xdr:row>21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61925"/>
          <a:ext cx="41148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23</xdr:row>
      <xdr:rowOff>66675</xdr:rowOff>
    </xdr:from>
    <xdr:to>
      <xdr:col>9</xdr:col>
      <xdr:colOff>257175</xdr:colOff>
      <xdr:row>43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3790950"/>
          <a:ext cx="411480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13</xdr:row>
      <xdr:rowOff>152400</xdr:rowOff>
    </xdr:from>
    <xdr:to>
      <xdr:col>12</xdr:col>
      <xdr:colOff>571500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990600" y="2057400"/>
        <a:ext cx="7048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34</xdr:row>
      <xdr:rowOff>85725</xdr:rowOff>
    </xdr:from>
    <xdr:to>
      <xdr:col>8</xdr:col>
      <xdr:colOff>76200</xdr:colOff>
      <xdr:row>37</xdr:row>
      <xdr:rowOff>57150</xdr:rowOff>
    </xdr:to>
    <xdr:sp textlink="$E$3">
      <xdr:nvSpPr>
        <xdr:cNvPr id="2" name="Oval 2"/>
        <xdr:cNvSpPr>
          <a:spLocks/>
        </xdr:cNvSpPr>
      </xdr:nvSpPr>
      <xdr:spPr>
        <a:xfrm>
          <a:off x="4648200" y="5391150"/>
          <a:ext cx="45720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</cdr:x>
      <cdr:y>0.13325</cdr:y>
    </cdr:from>
    <cdr:to>
      <cdr:x>0.95525</cdr:x>
      <cdr:y>0.34825</cdr:y>
    </cdr:to>
    <cdr:sp>
      <cdr:nvSpPr>
        <cdr:cNvPr id="1" name="Rectangle 5"/>
        <cdr:cNvSpPr>
          <a:spLocks/>
        </cdr:cNvSpPr>
      </cdr:nvSpPr>
      <cdr:spPr>
        <a:xfrm>
          <a:off x="4381500" y="561975"/>
          <a:ext cx="225742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</cdr:x>
      <cdr:y>0.1605</cdr:y>
    </cdr:from>
    <cdr:to>
      <cdr:x>0.83575</cdr:x>
      <cdr:y>0.207</cdr:y>
    </cdr:to>
    <cdr:sp>
      <cdr:nvSpPr>
        <cdr:cNvPr id="2" name="Text Box 2"/>
        <cdr:cNvSpPr txBox="1">
          <a:spLocks noChangeArrowheads="1"/>
        </cdr:cNvSpPr>
      </cdr:nvSpPr>
      <cdr:spPr>
        <a:xfrm>
          <a:off x="4448175" y="676275"/>
          <a:ext cx="1352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DIBELS BENCHMARK</a:t>
          </a:r>
        </a:p>
      </cdr:txBody>
    </cdr:sp>
  </cdr:relSizeAnchor>
  <cdr:relSizeAnchor xmlns:cdr="http://schemas.openxmlformats.org/drawingml/2006/chartDrawing">
    <cdr:from>
      <cdr:x>0.6935</cdr:x>
      <cdr:y>0.225</cdr:y>
    </cdr:from>
    <cdr:to>
      <cdr:x>0.8285</cdr:x>
      <cdr:y>0.2715</cdr:y>
    </cdr:to>
    <cdr:sp>
      <cdr:nvSpPr>
        <cdr:cNvPr id="3" name="Text Box 3"/>
        <cdr:cNvSpPr txBox="1">
          <a:spLocks noChangeArrowheads="1"/>
        </cdr:cNvSpPr>
      </cdr:nvSpPr>
      <cdr:spPr>
        <a:xfrm>
          <a:off x="4819650" y="942975"/>
          <a:ext cx="9429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MEDIAN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13</xdr:row>
      <xdr:rowOff>152400</xdr:rowOff>
    </xdr:from>
    <xdr:to>
      <xdr:col>12</xdr:col>
      <xdr:colOff>571500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990600" y="2019300"/>
        <a:ext cx="69532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1238250</xdr:colOff>
      <xdr:row>35</xdr:row>
      <xdr:rowOff>152400</xdr:rowOff>
    </xdr:from>
    <xdr:to>
      <xdr:col>4</xdr:col>
      <xdr:colOff>400050</xdr:colOff>
      <xdr:row>37</xdr:row>
      <xdr:rowOff>114300</xdr:rowOff>
    </xdr:to>
    <xdr:sp textlink="$F$2">
      <xdr:nvSpPr>
        <xdr:cNvPr id="2" name="AutoShape 3"/>
        <xdr:cNvSpPr>
          <a:spLocks/>
        </xdr:cNvSpPr>
      </xdr:nvSpPr>
      <xdr:spPr>
        <a:xfrm>
          <a:off x="2219325" y="5581650"/>
          <a:ext cx="4667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PSF</a:t>
          </a:r>
        </a:p>
      </xdr:txBody>
    </xdr:sp>
    <xdr:clientData/>
  </xdr:twoCellAnchor>
  <xdr:twoCellAnchor>
    <xdr:from>
      <xdr:col>5</xdr:col>
      <xdr:colOff>0</xdr:colOff>
      <xdr:row>35</xdr:row>
      <xdr:rowOff>152400</xdr:rowOff>
    </xdr:from>
    <xdr:to>
      <xdr:col>5</xdr:col>
      <xdr:colOff>466725</xdr:colOff>
      <xdr:row>37</xdr:row>
      <xdr:rowOff>114300</xdr:rowOff>
    </xdr:to>
    <xdr:sp textlink="$G$2">
      <xdr:nvSpPr>
        <xdr:cNvPr id="3" name="AutoShape 4"/>
        <xdr:cNvSpPr>
          <a:spLocks/>
        </xdr:cNvSpPr>
      </xdr:nvSpPr>
      <xdr:spPr>
        <a:xfrm>
          <a:off x="3105150" y="5581650"/>
          <a:ext cx="4667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NWF</a:t>
          </a:r>
        </a:p>
      </xdr:txBody>
    </xdr:sp>
    <xdr:clientData/>
  </xdr:twoCellAnchor>
  <xdr:twoCellAnchor>
    <xdr:from>
      <xdr:col>6</xdr:col>
      <xdr:colOff>161925</xdr:colOff>
      <xdr:row>35</xdr:row>
      <xdr:rowOff>152400</xdr:rowOff>
    </xdr:from>
    <xdr:to>
      <xdr:col>7</xdr:col>
      <xdr:colOff>19050</xdr:colOff>
      <xdr:row>37</xdr:row>
      <xdr:rowOff>114300</xdr:rowOff>
    </xdr:to>
    <xdr:sp textlink="$H$2">
      <xdr:nvSpPr>
        <xdr:cNvPr id="4" name="AutoShape 5"/>
        <xdr:cNvSpPr>
          <a:spLocks/>
        </xdr:cNvSpPr>
      </xdr:nvSpPr>
      <xdr:spPr>
        <a:xfrm>
          <a:off x="3876675" y="5581650"/>
          <a:ext cx="4667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ORF 1</a:t>
          </a:r>
        </a:p>
      </xdr:txBody>
    </xdr:sp>
    <xdr:clientData/>
  </xdr:twoCellAnchor>
  <xdr:twoCellAnchor>
    <xdr:from>
      <xdr:col>7</xdr:col>
      <xdr:colOff>228600</xdr:colOff>
      <xdr:row>35</xdr:row>
      <xdr:rowOff>152400</xdr:rowOff>
    </xdr:from>
    <xdr:to>
      <xdr:col>8</xdr:col>
      <xdr:colOff>85725</xdr:colOff>
      <xdr:row>37</xdr:row>
      <xdr:rowOff>114300</xdr:rowOff>
    </xdr:to>
    <xdr:sp textlink="$I$2">
      <xdr:nvSpPr>
        <xdr:cNvPr id="5" name="AutoShape 6"/>
        <xdr:cNvSpPr>
          <a:spLocks/>
        </xdr:cNvSpPr>
      </xdr:nvSpPr>
      <xdr:spPr>
        <a:xfrm>
          <a:off x="4552950" y="5581650"/>
          <a:ext cx="4667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ORF 2</a:t>
          </a:r>
        </a:p>
      </xdr:txBody>
    </xdr:sp>
    <xdr:clientData/>
  </xdr:twoCellAnchor>
  <xdr:twoCellAnchor>
    <xdr:from>
      <xdr:col>8</xdr:col>
      <xdr:colOff>323850</xdr:colOff>
      <xdr:row>35</xdr:row>
      <xdr:rowOff>152400</xdr:rowOff>
    </xdr:from>
    <xdr:to>
      <xdr:col>9</xdr:col>
      <xdr:colOff>180975</xdr:colOff>
      <xdr:row>37</xdr:row>
      <xdr:rowOff>114300</xdr:rowOff>
    </xdr:to>
    <xdr:sp textlink="$J$2">
      <xdr:nvSpPr>
        <xdr:cNvPr id="6" name="AutoShape 7"/>
        <xdr:cNvSpPr>
          <a:spLocks/>
        </xdr:cNvSpPr>
      </xdr:nvSpPr>
      <xdr:spPr>
        <a:xfrm>
          <a:off x="5257800" y="5581650"/>
          <a:ext cx="4667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ORF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22.7109375" style="0" bestFit="1" customWidth="1"/>
    <col min="2" max="2" width="59.421875" style="0" customWidth="1"/>
  </cols>
  <sheetData>
    <row r="1" ht="12.75">
      <c r="A1" s="81" t="s">
        <v>13</v>
      </c>
    </row>
    <row r="3" spans="1:2" ht="12.75">
      <c r="A3" s="82" t="s">
        <v>21</v>
      </c>
      <c r="B3" t="s">
        <v>17</v>
      </c>
    </row>
    <row r="4" ht="12.75">
      <c r="B4" t="s">
        <v>18</v>
      </c>
    </row>
    <row r="5" ht="12.75">
      <c r="B5" t="s">
        <v>19</v>
      </c>
    </row>
    <row r="6" ht="12.75">
      <c r="B6" t="s">
        <v>20</v>
      </c>
    </row>
    <row r="7" ht="12.75">
      <c r="B7" t="s">
        <v>14</v>
      </c>
    </row>
    <row r="8" ht="12.75">
      <c r="B8" t="s">
        <v>15</v>
      </c>
    </row>
    <row r="9" ht="12.75">
      <c r="B9" t="s">
        <v>16</v>
      </c>
    </row>
    <row r="11" spans="1:2" ht="12.75">
      <c r="A11" t="s">
        <v>22</v>
      </c>
      <c r="B11" t="s">
        <v>23</v>
      </c>
    </row>
    <row r="12" ht="12.75">
      <c r="B12" t="s">
        <v>24</v>
      </c>
    </row>
    <row r="13" ht="12.75">
      <c r="B13" t="s">
        <v>25</v>
      </c>
    </row>
    <row r="14" ht="12.75">
      <c r="B14" t="s">
        <v>26</v>
      </c>
    </row>
    <row r="15" ht="12.75">
      <c r="B15" t="s">
        <v>27</v>
      </c>
    </row>
    <row r="24" spans="1:2" ht="12.75">
      <c r="A24" t="s">
        <v>28</v>
      </c>
      <c r="B24" t="s">
        <v>29</v>
      </c>
    </row>
    <row r="25" ht="12.75">
      <c r="B25" t="s">
        <v>25</v>
      </c>
    </row>
    <row r="26" ht="12.75">
      <c r="B26" t="s">
        <v>26</v>
      </c>
    </row>
    <row r="27" ht="12.75">
      <c r="B2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3.140625" style="0" customWidth="1"/>
    <col min="3" max="3" width="2.421875" style="0" customWidth="1"/>
    <col min="4" max="4" width="21.00390625" style="0" customWidth="1"/>
    <col min="5" max="5" width="12.28125" style="1" customWidth="1"/>
    <col min="14" max="14" width="3.00390625" style="0" customWidth="1"/>
    <col min="15" max="15" width="3.7109375" style="0" customWidth="1"/>
    <col min="18" max="18" width="47.140625" style="0" bestFit="1" customWidth="1"/>
  </cols>
  <sheetData>
    <row r="1" spans="1:22" ht="13.5" thickBot="1">
      <c r="A1" s="4"/>
      <c r="B1" s="4"/>
      <c r="C1" s="4"/>
      <c r="D1" s="4"/>
      <c r="E1" s="1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3.5" thickBot="1">
      <c r="A2" s="4"/>
      <c r="B2" s="40"/>
      <c r="C2" s="41"/>
      <c r="D2" s="41"/>
      <c r="E2" s="62"/>
      <c r="F2" s="41"/>
      <c r="G2" s="41"/>
      <c r="H2" s="41"/>
      <c r="I2" s="41"/>
      <c r="J2" s="41"/>
      <c r="K2" s="41"/>
      <c r="L2" s="41"/>
      <c r="M2" s="41"/>
      <c r="N2" s="41"/>
      <c r="O2" s="42"/>
      <c r="P2" s="4"/>
      <c r="Q2" s="4"/>
      <c r="R2" s="4"/>
      <c r="S2" s="4"/>
      <c r="T2" s="4"/>
      <c r="U2" s="4"/>
      <c r="V2" s="4"/>
    </row>
    <row r="3" spans="1:22" ht="13.5" thickBot="1">
      <c r="A3" s="4"/>
      <c r="B3" s="43"/>
      <c r="C3" s="6"/>
      <c r="D3" s="71" t="s">
        <v>0</v>
      </c>
      <c r="E3" s="83" t="s">
        <v>9</v>
      </c>
      <c r="F3" s="76"/>
      <c r="G3" s="6" t="s">
        <v>31</v>
      </c>
      <c r="H3" s="6"/>
      <c r="I3" s="6"/>
      <c r="J3" s="6"/>
      <c r="K3" s="6"/>
      <c r="L3" s="84"/>
      <c r="M3" s="76"/>
      <c r="N3" s="6"/>
      <c r="O3" s="44"/>
      <c r="P3" s="4"/>
      <c r="Q3" s="4"/>
      <c r="R3" s="4"/>
      <c r="S3" s="4"/>
      <c r="T3" s="4"/>
      <c r="U3" s="4"/>
      <c r="V3" s="4"/>
    </row>
    <row r="4" spans="1:22" ht="1.5" customHeight="1">
      <c r="A4" s="4"/>
      <c r="B4" s="43"/>
      <c r="C4" s="6"/>
      <c r="D4" s="43"/>
      <c r="E4" s="7"/>
      <c r="F4" s="7"/>
      <c r="G4" s="6"/>
      <c r="H4" s="6"/>
      <c r="I4" s="6"/>
      <c r="J4" s="6"/>
      <c r="K4" s="6"/>
      <c r="L4" s="6"/>
      <c r="M4" s="7"/>
      <c r="N4" s="6"/>
      <c r="O4" s="44"/>
      <c r="P4" s="4"/>
      <c r="Q4" s="4"/>
      <c r="R4" s="4"/>
      <c r="S4" s="4"/>
      <c r="T4" s="4"/>
      <c r="U4" s="4"/>
      <c r="V4" s="4"/>
    </row>
    <row r="5" spans="1:22" ht="13.5" thickBot="1">
      <c r="A5" s="4"/>
      <c r="B5" s="43"/>
      <c r="C5" s="6"/>
      <c r="D5" s="77" t="s">
        <v>4</v>
      </c>
      <c r="E5" s="9"/>
      <c r="F5" s="7"/>
      <c r="G5" s="6"/>
      <c r="H5" s="6"/>
      <c r="I5" s="6"/>
      <c r="J5" s="6"/>
      <c r="K5" s="6"/>
      <c r="L5" s="80"/>
      <c r="M5" s="7"/>
      <c r="N5" s="6"/>
      <c r="O5" s="44"/>
      <c r="P5" s="4"/>
      <c r="Q5" s="4"/>
      <c r="R5" s="4"/>
      <c r="S5" s="4"/>
      <c r="T5" s="4"/>
      <c r="U5" s="4"/>
      <c r="V5" s="4"/>
    </row>
    <row r="6" spans="1:22" ht="13.5" thickBot="1">
      <c r="A6" s="4"/>
      <c r="B6" s="43"/>
      <c r="C6" s="6"/>
      <c r="D6" s="78" t="s">
        <v>5</v>
      </c>
      <c r="E6" s="9">
        <v>22</v>
      </c>
      <c r="F6" s="7"/>
      <c r="G6" s="6" t="s">
        <v>12</v>
      </c>
      <c r="H6" s="6"/>
      <c r="I6" s="6"/>
      <c r="J6" s="6"/>
      <c r="K6" s="6"/>
      <c r="L6" s="58"/>
      <c r="M6" s="76"/>
      <c r="N6" s="6"/>
      <c r="O6" s="44"/>
      <c r="P6" s="4"/>
      <c r="Q6" s="4"/>
      <c r="R6" s="4"/>
      <c r="S6" s="4"/>
      <c r="T6" s="4"/>
      <c r="U6" s="4"/>
      <c r="V6" s="4"/>
    </row>
    <row r="7" spans="1:22" ht="12.75">
      <c r="A7" s="4"/>
      <c r="B7" s="43"/>
      <c r="C7" s="6"/>
      <c r="D7" s="79" t="s">
        <v>6</v>
      </c>
      <c r="E7" s="9"/>
      <c r="F7" s="7"/>
      <c r="G7" s="6"/>
      <c r="H7" s="6"/>
      <c r="I7" s="6"/>
      <c r="J7" s="6"/>
      <c r="K7" s="6"/>
      <c r="L7" s="80"/>
      <c r="M7" s="7"/>
      <c r="N7" s="6"/>
      <c r="O7" s="44"/>
      <c r="P7" s="4"/>
      <c r="Q7" s="4"/>
      <c r="R7" s="4"/>
      <c r="S7" s="4"/>
      <c r="T7" s="4"/>
      <c r="U7" s="4"/>
      <c r="V7" s="4"/>
    </row>
    <row r="8" spans="1:22" ht="1.5" customHeight="1">
      <c r="A8" s="4"/>
      <c r="B8" s="43"/>
      <c r="C8" s="6"/>
      <c r="D8" s="43"/>
      <c r="E8" s="7"/>
      <c r="F8" s="7"/>
      <c r="G8" s="7"/>
      <c r="H8" s="7"/>
      <c r="I8" s="7"/>
      <c r="J8" s="7"/>
      <c r="K8" s="7"/>
      <c r="L8" s="7"/>
      <c r="M8" s="7"/>
      <c r="N8" s="6"/>
      <c r="O8" s="44"/>
      <c r="P8" s="4"/>
      <c r="Q8" s="4"/>
      <c r="R8" s="4"/>
      <c r="S8" s="4"/>
      <c r="T8" s="4"/>
      <c r="U8" s="4"/>
      <c r="V8" s="4"/>
    </row>
    <row r="9" spans="1:22" ht="13.5" thickBot="1">
      <c r="A9" s="4"/>
      <c r="B9" s="43"/>
      <c r="C9" s="6"/>
      <c r="D9" s="77" t="s">
        <v>1</v>
      </c>
      <c r="E9" s="49">
        <v>35</v>
      </c>
      <c r="F9" s="7"/>
      <c r="G9" s="4"/>
      <c r="H9" s="4"/>
      <c r="I9" s="4"/>
      <c r="J9" s="4"/>
      <c r="K9" s="4"/>
      <c r="M9" s="7"/>
      <c r="N9" s="6"/>
      <c r="O9" s="44"/>
      <c r="P9" s="4"/>
      <c r="Q9" s="4"/>
      <c r="R9" s="4"/>
      <c r="S9" s="4"/>
      <c r="T9" s="4"/>
      <c r="U9" s="4"/>
      <c r="V9" s="4"/>
    </row>
    <row r="10" spans="1:22" ht="13.5" thickBot="1">
      <c r="A10" s="4"/>
      <c r="B10" s="43"/>
      <c r="C10" s="6"/>
      <c r="D10" s="78" t="s">
        <v>2</v>
      </c>
      <c r="E10" s="49">
        <v>22</v>
      </c>
      <c r="F10" s="7"/>
      <c r="G10" s="6" t="s">
        <v>8</v>
      </c>
      <c r="H10" s="6"/>
      <c r="I10" s="6"/>
      <c r="J10" s="6"/>
      <c r="K10" s="6"/>
      <c r="L10" s="59"/>
      <c r="M10" s="7"/>
      <c r="N10" s="6"/>
      <c r="O10" s="44"/>
      <c r="P10" s="4"/>
      <c r="Q10" s="4"/>
      <c r="R10" s="4"/>
      <c r="S10" s="4"/>
      <c r="T10" s="4"/>
      <c r="U10" s="4"/>
      <c r="V10" s="4"/>
    </row>
    <row r="11" spans="1:22" ht="12.75">
      <c r="A11" s="4"/>
      <c r="B11" s="43"/>
      <c r="C11" s="6"/>
      <c r="D11" s="79" t="s">
        <v>3</v>
      </c>
      <c r="E11" s="49">
        <v>12</v>
      </c>
      <c r="F11" s="7"/>
      <c r="G11" s="7"/>
      <c r="H11" s="7"/>
      <c r="I11" s="7"/>
      <c r="J11" s="7"/>
      <c r="K11" s="7"/>
      <c r="L11" s="7"/>
      <c r="M11" s="7"/>
      <c r="N11" s="6"/>
      <c r="O11" s="44"/>
      <c r="P11" s="4"/>
      <c r="Q11" s="4"/>
      <c r="R11" s="4"/>
      <c r="S11" s="4"/>
      <c r="T11" s="4"/>
      <c r="U11" s="4"/>
      <c r="V11" s="4"/>
    </row>
    <row r="12" spans="1:22" ht="13.5" thickBot="1">
      <c r="A12" s="4"/>
      <c r="B12" s="43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6"/>
      <c r="O12" s="44"/>
      <c r="P12" s="4"/>
      <c r="Q12" s="4"/>
      <c r="R12" s="4"/>
      <c r="S12" s="4"/>
      <c r="T12" s="4"/>
      <c r="U12" s="4"/>
      <c r="V12" s="4"/>
    </row>
    <row r="13" spans="1:22" ht="13.5" thickBot="1">
      <c r="A13" s="4"/>
      <c r="B13" s="43"/>
      <c r="C13" s="6"/>
      <c r="D13" s="23" t="s">
        <v>10</v>
      </c>
      <c r="E13" s="73"/>
      <c r="F13" s="7"/>
      <c r="G13" s="6" t="s">
        <v>11</v>
      </c>
      <c r="H13" s="6"/>
      <c r="I13" s="6"/>
      <c r="J13" s="6"/>
      <c r="K13" s="6"/>
      <c r="L13" s="75"/>
      <c r="M13" s="7"/>
      <c r="N13" s="6"/>
      <c r="O13" s="44"/>
      <c r="P13" s="4"/>
      <c r="Q13" s="4"/>
      <c r="R13" s="4"/>
      <c r="S13" s="4"/>
      <c r="T13" s="4"/>
      <c r="U13" s="4"/>
      <c r="V13" s="4"/>
    </row>
    <row r="14" spans="1:22" ht="12.75">
      <c r="A14" s="4"/>
      <c r="B14" s="43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44"/>
      <c r="P14" s="4"/>
      <c r="Q14" s="4"/>
      <c r="R14" s="4"/>
      <c r="S14" s="4"/>
      <c r="T14" s="4"/>
      <c r="U14" s="4"/>
      <c r="V14" s="4"/>
    </row>
    <row r="15" spans="1:22" ht="12.75">
      <c r="A15" s="4"/>
      <c r="B15" s="43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44"/>
      <c r="P15" s="4"/>
      <c r="Q15" s="4"/>
      <c r="R15" s="4"/>
      <c r="S15" s="4"/>
      <c r="T15" s="4"/>
      <c r="U15" s="4"/>
      <c r="V15" s="4"/>
    </row>
    <row r="16" spans="1:22" ht="12.75">
      <c r="A16" s="4"/>
      <c r="B16" s="43"/>
      <c r="C16" s="6"/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  <c r="O16" s="44"/>
      <c r="P16" s="4"/>
      <c r="Q16" s="4"/>
      <c r="R16" s="4"/>
      <c r="S16" s="4"/>
      <c r="T16" s="4"/>
      <c r="U16" s="4"/>
      <c r="V16" s="4"/>
    </row>
    <row r="17" spans="1:22" ht="12.75">
      <c r="A17" s="4"/>
      <c r="B17" s="43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44"/>
      <c r="P17" s="4"/>
      <c r="Q17" s="4"/>
      <c r="R17" s="4"/>
      <c r="S17" s="4"/>
      <c r="T17" s="4"/>
      <c r="U17" s="4"/>
      <c r="V17" s="4"/>
    </row>
    <row r="18" spans="1:22" ht="12.75">
      <c r="A18" s="4"/>
      <c r="B18" s="43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44"/>
      <c r="P18" s="4"/>
      <c r="Q18" s="4"/>
      <c r="R18" s="4"/>
      <c r="S18" s="4"/>
      <c r="T18" s="4"/>
      <c r="U18" s="4"/>
      <c r="V18" s="4"/>
    </row>
    <row r="19" spans="1:22" ht="12.75">
      <c r="A19" s="4"/>
      <c r="B19" s="43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44"/>
      <c r="P19" s="4"/>
      <c r="Q19" s="4"/>
      <c r="R19" s="4"/>
      <c r="S19" s="4"/>
      <c r="T19" s="4"/>
      <c r="U19" s="4"/>
      <c r="V19" s="4"/>
    </row>
    <row r="20" spans="1:22" ht="12.75">
      <c r="A20" s="4"/>
      <c r="B20" s="43"/>
      <c r="C20" s="6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44"/>
      <c r="P20" s="4"/>
      <c r="Q20" s="4"/>
      <c r="R20" s="4"/>
      <c r="S20" s="4"/>
      <c r="T20" s="4"/>
      <c r="U20" s="4"/>
      <c r="V20" s="4"/>
    </row>
    <row r="21" spans="1:22" ht="12.75">
      <c r="A21" s="4"/>
      <c r="B21" s="43"/>
      <c r="C21" s="6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44"/>
      <c r="P21" s="4"/>
      <c r="Q21" s="4"/>
      <c r="R21" s="4"/>
      <c r="S21" s="4"/>
      <c r="T21" s="4"/>
      <c r="U21" s="4"/>
      <c r="V21" s="4"/>
    </row>
    <row r="22" spans="1:22" ht="12.75">
      <c r="A22" s="4"/>
      <c r="B22" s="43"/>
      <c r="C22" s="6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44"/>
      <c r="P22" s="4"/>
      <c r="Q22" s="4"/>
      <c r="R22" s="4"/>
      <c r="S22" s="4"/>
      <c r="T22" s="4"/>
      <c r="U22" s="4"/>
      <c r="V22" s="4"/>
    </row>
    <row r="23" spans="1:22" ht="12.75">
      <c r="A23" s="4"/>
      <c r="B23" s="43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44"/>
      <c r="P23" s="4"/>
      <c r="Q23" s="4"/>
      <c r="R23" s="4"/>
      <c r="S23" s="4"/>
      <c r="T23" s="4"/>
      <c r="U23" s="4"/>
      <c r="V23" s="4"/>
    </row>
    <row r="24" spans="1:22" ht="12.75">
      <c r="A24" s="4"/>
      <c r="B24" s="43"/>
      <c r="C24" s="6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44"/>
      <c r="P24" s="4"/>
      <c r="Q24" s="4"/>
      <c r="R24" s="4"/>
      <c r="S24" s="4"/>
      <c r="T24" s="4"/>
      <c r="U24" s="4"/>
      <c r="V24" s="4"/>
    </row>
    <row r="25" spans="1:22" ht="12.75">
      <c r="A25" s="4"/>
      <c r="B25" s="43"/>
      <c r="C25" s="6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44"/>
      <c r="P25" s="4"/>
      <c r="Q25" s="4"/>
      <c r="R25" s="4"/>
      <c r="S25" s="4"/>
      <c r="T25" s="4"/>
      <c r="U25" s="4"/>
      <c r="V25" s="4"/>
    </row>
    <row r="26" spans="1:22" ht="12.75">
      <c r="A26" s="4"/>
      <c r="B26" s="43"/>
      <c r="C26" s="6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44"/>
      <c r="P26" s="4"/>
      <c r="Q26" s="4"/>
      <c r="R26" s="4"/>
      <c r="S26" s="4"/>
      <c r="T26" s="4"/>
      <c r="U26" s="4"/>
      <c r="V26" s="4"/>
    </row>
    <row r="27" spans="1:22" ht="12.75">
      <c r="A27" s="4"/>
      <c r="B27" s="43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44"/>
      <c r="P27" s="4"/>
      <c r="Q27" s="4"/>
      <c r="R27" s="4"/>
      <c r="S27" s="4"/>
      <c r="T27" s="4"/>
      <c r="U27" s="4"/>
      <c r="V27" s="4"/>
    </row>
    <row r="28" spans="1:22" ht="12.75">
      <c r="A28" s="4"/>
      <c r="B28" s="43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44"/>
      <c r="P28" s="4"/>
      <c r="Q28" s="4"/>
      <c r="R28" s="4"/>
      <c r="S28" s="4"/>
      <c r="T28" s="4"/>
      <c r="U28" s="4"/>
      <c r="V28" s="4"/>
    </row>
    <row r="29" spans="1:22" ht="12.75">
      <c r="A29" s="4"/>
      <c r="B29" s="43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O29" s="44"/>
      <c r="P29" s="4"/>
      <c r="Q29" s="4"/>
      <c r="R29" s="4"/>
      <c r="S29" s="4"/>
      <c r="T29" s="4"/>
      <c r="U29" s="4"/>
      <c r="V29" s="4"/>
    </row>
    <row r="30" spans="1:22" ht="12.75">
      <c r="A30" s="4"/>
      <c r="B30" s="43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/>
      <c r="O30" s="44"/>
      <c r="P30" s="4"/>
      <c r="Q30" s="4"/>
      <c r="R30" s="4"/>
      <c r="S30" s="4"/>
      <c r="T30" s="4"/>
      <c r="U30" s="4"/>
      <c r="V30" s="4"/>
    </row>
    <row r="31" spans="1:22" ht="12.75">
      <c r="A31" s="4"/>
      <c r="B31" s="43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44"/>
      <c r="P31" s="4"/>
      <c r="Q31" s="4"/>
      <c r="R31" s="4"/>
      <c r="S31" s="4"/>
      <c r="T31" s="4"/>
      <c r="U31" s="4"/>
      <c r="V31" s="4"/>
    </row>
    <row r="32" spans="1:22" ht="12.75">
      <c r="A32" s="4"/>
      <c r="B32" s="43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44"/>
      <c r="P32" s="4"/>
      <c r="Q32" s="4"/>
      <c r="R32" s="4"/>
      <c r="S32" s="4"/>
      <c r="T32" s="4"/>
      <c r="U32" s="4"/>
      <c r="V32" s="4"/>
    </row>
    <row r="33" spans="1:22" ht="12.75">
      <c r="A33" s="4"/>
      <c r="B33" s="43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44"/>
      <c r="P33" s="4"/>
      <c r="Q33" s="4"/>
      <c r="R33" s="4"/>
      <c r="S33" s="4"/>
      <c r="T33" s="4"/>
      <c r="U33" s="4"/>
      <c r="V33" s="4"/>
    </row>
    <row r="34" spans="1:22" ht="12.75">
      <c r="A34" s="4"/>
      <c r="B34" s="43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44"/>
      <c r="P34" s="4"/>
      <c r="Q34" s="4"/>
      <c r="R34" s="4"/>
      <c r="S34" s="4"/>
      <c r="T34" s="4"/>
      <c r="U34" s="4"/>
      <c r="V34" s="4"/>
    </row>
    <row r="35" spans="1:22" ht="12.75">
      <c r="A35" s="4"/>
      <c r="B35" s="43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44"/>
      <c r="P35" s="4"/>
      <c r="Q35" s="4"/>
      <c r="R35" s="4"/>
      <c r="S35" s="4"/>
      <c r="T35" s="4"/>
      <c r="U35" s="4"/>
      <c r="V35" s="4"/>
    </row>
    <row r="36" spans="1:22" ht="12.75">
      <c r="A36" s="4"/>
      <c r="B36" s="43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O36" s="44"/>
      <c r="P36" s="4"/>
      <c r="Q36" s="4"/>
      <c r="R36" s="4"/>
      <c r="S36" s="4"/>
      <c r="T36" s="4"/>
      <c r="U36" s="4"/>
      <c r="V36" s="4"/>
    </row>
    <row r="37" spans="1:22" ht="12.75">
      <c r="A37" s="4"/>
      <c r="B37" s="43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44"/>
      <c r="P37" s="4"/>
      <c r="Q37" s="4"/>
      <c r="R37" s="4"/>
      <c r="S37" s="4"/>
      <c r="T37" s="4"/>
      <c r="U37" s="4"/>
      <c r="V37" s="4"/>
    </row>
    <row r="38" spans="1:22" ht="12.75">
      <c r="A38" s="4"/>
      <c r="B38" s="43"/>
      <c r="C38" s="6"/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  <c r="O38" s="44"/>
      <c r="P38" s="4"/>
      <c r="Q38" s="4"/>
      <c r="R38" s="4"/>
      <c r="S38" s="4"/>
      <c r="T38" s="4"/>
      <c r="U38" s="4"/>
      <c r="V38" s="4"/>
    </row>
    <row r="39" spans="1:22" ht="12.75">
      <c r="A39" s="4"/>
      <c r="B39" s="43"/>
      <c r="C39" s="6"/>
      <c r="D39" s="6"/>
      <c r="E39" s="7"/>
      <c r="F39" s="6"/>
      <c r="G39" s="6"/>
      <c r="H39" s="6"/>
      <c r="I39" s="6"/>
      <c r="J39" s="6"/>
      <c r="K39" s="6"/>
      <c r="L39" s="6"/>
      <c r="M39" s="6"/>
      <c r="N39" s="6"/>
      <c r="O39" s="44"/>
      <c r="P39" s="4"/>
      <c r="Q39" s="4"/>
      <c r="R39" s="4"/>
      <c r="S39" s="4"/>
      <c r="T39" s="4"/>
      <c r="U39" s="4"/>
      <c r="V39" s="4"/>
    </row>
    <row r="40" spans="1:22" ht="12.75">
      <c r="A40" s="4"/>
      <c r="B40" s="43"/>
      <c r="C40" s="6"/>
      <c r="D40" s="6"/>
      <c r="E40" s="7"/>
      <c r="F40" s="6"/>
      <c r="G40" s="6"/>
      <c r="H40" s="6"/>
      <c r="I40" s="6"/>
      <c r="J40" s="6"/>
      <c r="K40" s="6"/>
      <c r="L40" s="6"/>
      <c r="M40" s="6"/>
      <c r="N40" s="6"/>
      <c r="O40" s="44"/>
      <c r="P40" s="4"/>
      <c r="Q40" s="4"/>
      <c r="R40" s="4"/>
      <c r="S40" s="4"/>
      <c r="T40" s="4"/>
      <c r="U40" s="4"/>
      <c r="V40" s="4"/>
    </row>
    <row r="41" spans="1:22" ht="13.5" thickBot="1">
      <c r="A41" s="4"/>
      <c r="B41" s="45"/>
      <c r="C41" s="46"/>
      <c r="D41" s="46"/>
      <c r="E41" s="63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"/>
      <c r="Q41" s="4"/>
      <c r="R41" s="4"/>
      <c r="S41" s="4"/>
      <c r="T41" s="4"/>
      <c r="U41" s="4"/>
      <c r="V41" s="4"/>
    </row>
    <row r="42" spans="1:22" ht="12.75">
      <c r="A42" s="4"/>
      <c r="B42" s="6"/>
      <c r="C42" s="6"/>
      <c r="D42" s="6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1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1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1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1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1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1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1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K10" sqref="K10"/>
    </sheetView>
  </sheetViews>
  <sheetFormatPr defaultColWidth="9.140625" defaultRowHeight="12.75"/>
  <cols>
    <col min="2" max="2" width="3.140625" style="0" customWidth="1"/>
    <col min="3" max="3" width="2.421875" style="0" customWidth="1"/>
    <col min="4" max="4" width="19.57421875" style="0" customWidth="1"/>
    <col min="5" max="5" width="12.28125" style="1" customWidth="1"/>
    <col min="14" max="14" width="3.00390625" style="0" customWidth="1"/>
    <col min="15" max="15" width="3.7109375" style="0" customWidth="1"/>
    <col min="18" max="18" width="47.140625" style="0" bestFit="1" customWidth="1"/>
  </cols>
  <sheetData>
    <row r="1" spans="1:22" ht="13.5" thickBot="1">
      <c r="A1" s="4"/>
      <c r="B1" s="4"/>
      <c r="C1" s="4"/>
      <c r="D1" s="4"/>
      <c r="E1" s="1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3.5" thickBot="1">
      <c r="A2" s="4"/>
      <c r="B2" s="40"/>
      <c r="C2" s="41"/>
      <c r="D2" s="85" t="s">
        <v>41</v>
      </c>
      <c r="E2" s="87" t="s">
        <v>9</v>
      </c>
      <c r="F2" s="86" t="s">
        <v>32</v>
      </c>
      <c r="G2" s="86" t="s">
        <v>33</v>
      </c>
      <c r="H2" s="86" t="s">
        <v>34</v>
      </c>
      <c r="I2" s="86" t="s">
        <v>35</v>
      </c>
      <c r="J2" s="86" t="s">
        <v>36</v>
      </c>
      <c r="K2" s="86" t="s">
        <v>37</v>
      </c>
      <c r="L2" s="87" t="s">
        <v>38</v>
      </c>
      <c r="M2" s="90" t="s">
        <v>39</v>
      </c>
      <c r="N2" s="41"/>
      <c r="O2" s="42"/>
      <c r="P2" s="4"/>
      <c r="Q2" s="4"/>
      <c r="R2" s="4"/>
      <c r="S2" s="4"/>
      <c r="T2" s="4"/>
      <c r="U2" s="4"/>
      <c r="V2" s="4"/>
    </row>
    <row r="3" spans="1:22" s="100" customFormat="1" ht="12.75">
      <c r="A3" s="92"/>
      <c r="B3" s="93"/>
      <c r="C3" s="94"/>
      <c r="D3" s="95" t="s">
        <v>40</v>
      </c>
      <c r="E3" s="96" t="s">
        <v>9</v>
      </c>
      <c r="F3" s="97">
        <v>1</v>
      </c>
      <c r="G3" s="97">
        <v>2</v>
      </c>
      <c r="H3" s="97">
        <v>3</v>
      </c>
      <c r="I3" s="97">
        <v>4</v>
      </c>
      <c r="J3" s="97">
        <v>5</v>
      </c>
      <c r="K3" s="97">
        <v>6</v>
      </c>
      <c r="L3" s="97">
        <v>7</v>
      </c>
      <c r="M3" s="98">
        <v>7</v>
      </c>
      <c r="N3" s="94"/>
      <c r="O3" s="99"/>
      <c r="P3" s="92"/>
      <c r="Q3" s="92"/>
      <c r="R3" s="92"/>
      <c r="S3" s="92"/>
      <c r="T3" s="92"/>
      <c r="U3" s="92"/>
      <c r="V3" s="92"/>
    </row>
    <row r="4" spans="1:22" ht="1.5" customHeight="1">
      <c r="A4" s="4"/>
      <c r="B4" s="43"/>
      <c r="C4" s="6"/>
      <c r="D4" s="50"/>
      <c r="E4" s="3"/>
      <c r="F4" s="3"/>
      <c r="G4" s="3"/>
      <c r="H4" s="3"/>
      <c r="I4" s="3"/>
      <c r="J4" s="3"/>
      <c r="K4" s="3"/>
      <c r="L4" s="3"/>
      <c r="M4" s="51"/>
      <c r="N4" s="6"/>
      <c r="O4" s="44"/>
      <c r="P4" s="4"/>
      <c r="Q4" s="4"/>
      <c r="R4" s="4"/>
      <c r="S4" s="4"/>
      <c r="T4" s="4"/>
      <c r="U4" s="4"/>
      <c r="V4" s="4"/>
    </row>
    <row r="5" spans="1:22" ht="12.75">
      <c r="A5" s="4"/>
      <c r="B5" s="43"/>
      <c r="C5" s="6"/>
      <c r="D5" s="18" t="s">
        <v>4</v>
      </c>
      <c r="E5" s="8"/>
      <c r="F5" s="8"/>
      <c r="G5" s="8"/>
      <c r="H5" s="8"/>
      <c r="I5" s="8"/>
      <c r="J5" s="8"/>
      <c r="K5" s="8"/>
      <c r="L5" s="8"/>
      <c r="M5" s="52"/>
      <c r="N5" s="6"/>
      <c r="O5" s="44"/>
      <c r="P5" s="4"/>
      <c r="Q5" s="4"/>
      <c r="R5" s="4"/>
      <c r="S5" s="4"/>
      <c r="T5" s="4"/>
      <c r="U5" s="4"/>
      <c r="V5" s="4"/>
    </row>
    <row r="6" spans="1:22" ht="12.75">
      <c r="A6" s="4"/>
      <c r="B6" s="43"/>
      <c r="C6" s="6"/>
      <c r="D6" s="18" t="s">
        <v>5</v>
      </c>
      <c r="E6" s="9"/>
      <c r="F6" s="9">
        <v>90</v>
      </c>
      <c r="G6" s="9">
        <v>72</v>
      </c>
      <c r="H6" s="9">
        <v>0</v>
      </c>
      <c r="I6" s="9">
        <v>0</v>
      </c>
      <c r="J6" s="9">
        <v>0</v>
      </c>
      <c r="K6" s="9"/>
      <c r="L6" s="9"/>
      <c r="M6" s="19"/>
      <c r="N6" s="6"/>
      <c r="O6" s="44"/>
      <c r="P6" s="4"/>
      <c r="Q6" s="4"/>
      <c r="R6" s="4"/>
      <c r="S6" s="4"/>
      <c r="T6" s="4"/>
      <c r="U6" s="4"/>
      <c r="V6" s="4"/>
    </row>
    <row r="7" spans="1:22" ht="12.75">
      <c r="A7" s="4"/>
      <c r="B7" s="43"/>
      <c r="C7" s="6"/>
      <c r="D7" s="18" t="s">
        <v>6</v>
      </c>
      <c r="E7" s="10"/>
      <c r="F7" s="10"/>
      <c r="G7" s="10"/>
      <c r="H7" s="10"/>
      <c r="I7" s="10"/>
      <c r="J7" s="10"/>
      <c r="K7" s="10"/>
      <c r="L7" s="10"/>
      <c r="M7" s="53"/>
      <c r="N7" s="6"/>
      <c r="O7" s="44"/>
      <c r="P7" s="4"/>
      <c r="Q7" s="4"/>
      <c r="R7" s="4"/>
      <c r="S7" s="4"/>
      <c r="T7" s="4"/>
      <c r="U7" s="4"/>
      <c r="V7" s="4"/>
    </row>
    <row r="8" spans="1:22" ht="1.5" customHeight="1">
      <c r="A8" s="4"/>
      <c r="B8" s="43"/>
      <c r="C8" s="6"/>
      <c r="D8" s="54"/>
      <c r="E8" s="5"/>
      <c r="F8" s="5"/>
      <c r="G8" s="5"/>
      <c r="H8" s="5"/>
      <c r="I8" s="5"/>
      <c r="J8" s="5"/>
      <c r="K8" s="5"/>
      <c r="L8" s="5"/>
      <c r="M8" s="55"/>
      <c r="N8" s="6"/>
      <c r="O8" s="44"/>
      <c r="P8" s="4"/>
      <c r="Q8" s="4"/>
      <c r="R8" s="4"/>
      <c r="S8" s="4"/>
      <c r="T8" s="4"/>
      <c r="U8" s="4"/>
      <c r="V8" s="4"/>
    </row>
    <row r="9" spans="1:22" ht="12.75">
      <c r="A9" s="4"/>
      <c r="B9" s="43"/>
      <c r="C9" s="6"/>
      <c r="D9" s="18" t="s">
        <v>1</v>
      </c>
      <c r="E9" s="48"/>
      <c r="F9" s="48">
        <v>35</v>
      </c>
      <c r="G9" s="48">
        <v>25</v>
      </c>
      <c r="H9" s="48"/>
      <c r="I9" s="48">
        <v>44</v>
      </c>
      <c r="J9" s="48">
        <v>84</v>
      </c>
      <c r="K9" s="48"/>
      <c r="L9" s="88">
        <v>160</v>
      </c>
      <c r="M9" s="56"/>
      <c r="N9" s="6"/>
      <c r="O9" s="44"/>
      <c r="P9" s="4"/>
      <c r="Q9" s="4"/>
      <c r="R9" s="4"/>
      <c r="S9" s="4"/>
      <c r="T9" s="4"/>
      <c r="U9" s="4"/>
      <c r="V9" s="4"/>
    </row>
    <row r="10" spans="1:22" ht="12.75">
      <c r="A10" s="4"/>
      <c r="B10" s="43"/>
      <c r="C10" s="6"/>
      <c r="D10" s="18" t="s">
        <v>2</v>
      </c>
      <c r="E10" s="49"/>
      <c r="F10" s="49">
        <f>F9</f>
        <v>35</v>
      </c>
      <c r="G10" s="49">
        <f>G9</f>
        <v>25</v>
      </c>
      <c r="H10" s="49"/>
      <c r="I10" s="49">
        <v>44</v>
      </c>
      <c r="J10" s="49">
        <v>75</v>
      </c>
      <c r="K10" s="49"/>
      <c r="L10" s="89">
        <f>L9</f>
        <v>160</v>
      </c>
      <c r="M10" s="56"/>
      <c r="N10" s="6"/>
      <c r="O10" s="44"/>
      <c r="P10" s="4"/>
      <c r="Q10" s="4"/>
      <c r="R10" s="4"/>
      <c r="S10" s="4"/>
      <c r="T10" s="4"/>
      <c r="U10" s="4"/>
      <c r="V10" s="4"/>
    </row>
    <row r="11" spans="1:22" ht="13.5" thickBot="1">
      <c r="A11" s="4"/>
      <c r="B11" s="43"/>
      <c r="C11" s="6"/>
      <c r="D11" s="20" t="s">
        <v>3</v>
      </c>
      <c r="E11" s="57"/>
      <c r="F11" s="57">
        <f>F10</f>
        <v>35</v>
      </c>
      <c r="G11" s="57">
        <f>G10</f>
        <v>25</v>
      </c>
      <c r="H11" s="57"/>
      <c r="I11" s="57">
        <v>44</v>
      </c>
      <c r="J11" s="57">
        <v>22</v>
      </c>
      <c r="K11" s="57"/>
      <c r="L11" s="91">
        <f>L10</f>
        <v>160</v>
      </c>
      <c r="M11" s="60"/>
      <c r="N11" s="6"/>
      <c r="O11" s="44"/>
      <c r="P11" s="4"/>
      <c r="Q11" s="4"/>
      <c r="R11" s="4"/>
      <c r="S11" s="4"/>
      <c r="T11" s="4"/>
      <c r="U11" s="4"/>
      <c r="V11" s="4"/>
    </row>
    <row r="12" spans="1:22" ht="13.5" thickBot="1">
      <c r="A12" s="4"/>
      <c r="B12" s="43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6"/>
      <c r="O12" s="44"/>
      <c r="P12" s="4"/>
      <c r="Q12" s="4"/>
      <c r="R12" s="4"/>
      <c r="S12" s="4"/>
      <c r="T12" s="4"/>
      <c r="U12" s="4"/>
      <c r="V12" s="4"/>
    </row>
    <row r="13" spans="1:22" ht="13.5" thickBot="1">
      <c r="A13" s="4"/>
      <c r="B13" s="43"/>
      <c r="C13" s="6"/>
      <c r="D13" s="23" t="s">
        <v>10</v>
      </c>
      <c r="E13" s="72"/>
      <c r="F13" s="72"/>
      <c r="G13" s="72"/>
      <c r="H13" s="72"/>
      <c r="I13" s="72"/>
      <c r="J13" s="72">
        <v>56</v>
      </c>
      <c r="K13" s="72"/>
      <c r="L13" s="72"/>
      <c r="M13" s="72">
        <v>150</v>
      </c>
      <c r="N13" s="6"/>
      <c r="O13" s="44"/>
      <c r="P13" s="4"/>
      <c r="Q13" s="4"/>
      <c r="R13" s="4"/>
      <c r="S13" s="4"/>
      <c r="T13" s="4"/>
      <c r="U13" s="4"/>
      <c r="V13" s="4"/>
    </row>
    <row r="14" spans="1:22" ht="12.75">
      <c r="A14" s="4"/>
      <c r="B14" s="43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44"/>
      <c r="P14" s="4"/>
      <c r="Q14" s="4"/>
      <c r="R14" s="4"/>
      <c r="S14" s="4"/>
      <c r="T14" s="4"/>
      <c r="U14" s="4"/>
      <c r="V14" s="4"/>
    </row>
    <row r="15" spans="1:22" ht="12.75">
      <c r="A15" s="4"/>
      <c r="B15" s="43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44"/>
      <c r="P15" s="4"/>
      <c r="Q15" s="4"/>
      <c r="R15" s="4"/>
      <c r="S15" s="4"/>
      <c r="T15" s="4"/>
      <c r="U15" s="4"/>
      <c r="V15" s="4"/>
    </row>
    <row r="16" spans="1:22" ht="12.75">
      <c r="A16" s="4"/>
      <c r="B16" s="43"/>
      <c r="C16" s="6"/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  <c r="O16" s="44"/>
      <c r="P16" s="4"/>
      <c r="Q16" s="4"/>
      <c r="R16" s="4"/>
      <c r="S16" s="4"/>
      <c r="T16" s="4"/>
      <c r="U16" s="4"/>
      <c r="V16" s="4"/>
    </row>
    <row r="17" spans="1:22" ht="12.75">
      <c r="A17" s="4"/>
      <c r="B17" s="43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44"/>
      <c r="P17" s="4"/>
      <c r="Q17" s="4"/>
      <c r="R17" s="4"/>
      <c r="S17" s="4"/>
      <c r="T17" s="4"/>
      <c r="U17" s="4"/>
      <c r="V17" s="4"/>
    </row>
    <row r="18" spans="1:22" ht="12.75">
      <c r="A18" s="4"/>
      <c r="B18" s="43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44"/>
      <c r="P18" s="4"/>
      <c r="Q18" s="4"/>
      <c r="R18" s="4"/>
      <c r="S18" s="4"/>
      <c r="T18" s="4"/>
      <c r="U18" s="4"/>
      <c r="V18" s="4"/>
    </row>
    <row r="19" spans="1:22" ht="12.75">
      <c r="A19" s="4"/>
      <c r="B19" s="43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44"/>
      <c r="P19" s="4"/>
      <c r="Q19" s="4"/>
      <c r="R19" s="4"/>
      <c r="S19" s="4"/>
      <c r="T19" s="4"/>
      <c r="U19" s="4"/>
      <c r="V19" s="4"/>
    </row>
    <row r="20" spans="1:22" ht="12.75">
      <c r="A20" s="4"/>
      <c r="B20" s="43"/>
      <c r="C20" s="6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44"/>
      <c r="P20" s="4"/>
      <c r="Q20" s="4"/>
      <c r="R20" s="4"/>
      <c r="S20" s="4"/>
      <c r="T20" s="4"/>
      <c r="U20" s="4"/>
      <c r="V20" s="4"/>
    </row>
    <row r="21" spans="1:22" ht="12.75">
      <c r="A21" s="4"/>
      <c r="B21" s="43"/>
      <c r="C21" s="6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44"/>
      <c r="P21" s="4"/>
      <c r="Q21" s="4"/>
      <c r="R21" s="4"/>
      <c r="S21" s="4"/>
      <c r="T21" s="4"/>
      <c r="U21" s="4"/>
      <c r="V21" s="4"/>
    </row>
    <row r="22" spans="1:22" ht="12.75">
      <c r="A22" s="4"/>
      <c r="B22" s="43"/>
      <c r="C22" s="6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44"/>
      <c r="P22" s="4"/>
      <c r="Q22" s="4"/>
      <c r="R22" s="4"/>
      <c r="S22" s="4"/>
      <c r="T22" s="4"/>
      <c r="U22" s="4"/>
      <c r="V22" s="4"/>
    </row>
    <row r="23" spans="1:22" ht="12.75">
      <c r="A23" s="4"/>
      <c r="B23" s="43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44"/>
      <c r="P23" s="4"/>
      <c r="Q23" s="4"/>
      <c r="R23" s="4"/>
      <c r="S23" s="4"/>
      <c r="T23" s="4"/>
      <c r="U23" s="4"/>
      <c r="V23" s="4"/>
    </row>
    <row r="24" spans="1:22" ht="12.75">
      <c r="A24" s="4"/>
      <c r="B24" s="43"/>
      <c r="C24" s="6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44"/>
      <c r="P24" s="4"/>
      <c r="Q24" s="4"/>
      <c r="R24" s="4"/>
      <c r="S24" s="4"/>
      <c r="T24" s="4"/>
      <c r="U24" s="4"/>
      <c r="V24" s="4"/>
    </row>
    <row r="25" spans="1:22" ht="12.75">
      <c r="A25" s="4"/>
      <c r="B25" s="43"/>
      <c r="C25" s="6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44"/>
      <c r="P25" s="4"/>
      <c r="Q25" s="4"/>
      <c r="R25" s="4"/>
      <c r="S25" s="4"/>
      <c r="T25" s="4"/>
      <c r="U25" s="4"/>
      <c r="V25" s="4"/>
    </row>
    <row r="26" spans="1:22" ht="12.75">
      <c r="A26" s="4"/>
      <c r="B26" s="43"/>
      <c r="C26" s="6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44"/>
      <c r="P26" s="4"/>
      <c r="Q26" s="4"/>
      <c r="R26" s="4"/>
      <c r="S26" s="4"/>
      <c r="T26" s="4"/>
      <c r="U26" s="4"/>
      <c r="V26" s="4"/>
    </row>
    <row r="27" spans="1:22" ht="12.75">
      <c r="A27" s="4"/>
      <c r="B27" s="43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44"/>
      <c r="P27" s="4"/>
      <c r="Q27" s="4"/>
      <c r="R27" s="4"/>
      <c r="S27" s="4"/>
      <c r="T27" s="4"/>
      <c r="U27" s="4"/>
      <c r="V27" s="4"/>
    </row>
    <row r="28" spans="1:22" ht="12.75">
      <c r="A28" s="4"/>
      <c r="B28" s="43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44"/>
      <c r="P28" s="4"/>
      <c r="Q28" s="4"/>
      <c r="R28" s="4"/>
      <c r="S28" s="4"/>
      <c r="T28" s="4"/>
      <c r="U28" s="4"/>
      <c r="V28" s="4"/>
    </row>
    <row r="29" spans="1:22" ht="12.75">
      <c r="A29" s="4"/>
      <c r="B29" s="43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O29" s="44"/>
      <c r="P29" s="4"/>
      <c r="Q29" s="4"/>
      <c r="R29" s="4"/>
      <c r="S29" s="4"/>
      <c r="T29" s="4"/>
      <c r="U29" s="4"/>
      <c r="V29" s="4"/>
    </row>
    <row r="30" spans="1:22" ht="12.75">
      <c r="A30" s="4"/>
      <c r="B30" s="43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/>
      <c r="O30" s="44"/>
      <c r="P30" s="4"/>
      <c r="Q30" s="4"/>
      <c r="R30" s="4"/>
      <c r="S30" s="4"/>
      <c r="T30" s="4"/>
      <c r="U30" s="4"/>
      <c r="V30" s="4"/>
    </row>
    <row r="31" spans="1:22" ht="12.75">
      <c r="A31" s="4"/>
      <c r="B31" s="43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44"/>
      <c r="P31" s="4"/>
      <c r="Q31" s="4"/>
      <c r="R31" s="4"/>
      <c r="S31" s="4"/>
      <c r="T31" s="4"/>
      <c r="U31" s="4"/>
      <c r="V31" s="4"/>
    </row>
    <row r="32" spans="1:22" ht="12.75">
      <c r="A32" s="4"/>
      <c r="B32" s="43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44"/>
      <c r="P32" s="4"/>
      <c r="Q32" s="4"/>
      <c r="R32" s="4"/>
      <c r="S32" s="4"/>
      <c r="T32" s="4"/>
      <c r="U32" s="4"/>
      <c r="V32" s="4"/>
    </row>
    <row r="33" spans="1:22" ht="12.75">
      <c r="A33" s="4"/>
      <c r="B33" s="43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44"/>
      <c r="P33" s="4"/>
      <c r="Q33" s="4"/>
      <c r="R33" s="4"/>
      <c r="S33" s="4"/>
      <c r="T33" s="4"/>
      <c r="U33" s="4"/>
      <c r="V33" s="4"/>
    </row>
    <row r="34" spans="1:22" ht="12.75">
      <c r="A34" s="4"/>
      <c r="B34" s="43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44"/>
      <c r="P34" s="4"/>
      <c r="Q34" s="4"/>
      <c r="R34" s="4"/>
      <c r="S34" s="4"/>
      <c r="T34" s="4"/>
      <c r="U34" s="4"/>
      <c r="V34" s="4"/>
    </row>
    <row r="35" spans="1:22" ht="12.75">
      <c r="A35" s="4"/>
      <c r="B35" s="43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44"/>
      <c r="P35" s="4"/>
      <c r="Q35" s="4"/>
      <c r="R35" s="4"/>
      <c r="S35" s="4"/>
      <c r="T35" s="4"/>
      <c r="U35" s="4"/>
      <c r="V35" s="4"/>
    </row>
    <row r="36" spans="1:22" ht="12.75">
      <c r="A36" s="4"/>
      <c r="B36" s="43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O36" s="44"/>
      <c r="P36" s="4"/>
      <c r="Q36" s="4"/>
      <c r="R36" s="4"/>
      <c r="S36" s="4"/>
      <c r="T36" s="4"/>
      <c r="U36" s="4"/>
      <c r="V36" s="4"/>
    </row>
    <row r="37" spans="1:22" ht="12.75">
      <c r="A37" s="4"/>
      <c r="B37" s="43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44"/>
      <c r="P37" s="4"/>
      <c r="Q37" s="4"/>
      <c r="R37" s="4"/>
      <c r="S37" s="4"/>
      <c r="T37" s="4"/>
      <c r="U37" s="4"/>
      <c r="V37" s="4"/>
    </row>
    <row r="38" spans="1:22" ht="12.75">
      <c r="A38" s="4"/>
      <c r="B38" s="43"/>
      <c r="C38" s="6"/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  <c r="O38" s="44"/>
      <c r="P38" s="4"/>
      <c r="Q38" s="4"/>
      <c r="R38" s="4"/>
      <c r="S38" s="4"/>
      <c r="T38" s="4"/>
      <c r="U38" s="4"/>
      <c r="V38" s="4"/>
    </row>
    <row r="39" spans="1:22" ht="12.75">
      <c r="A39" s="4"/>
      <c r="B39" s="43"/>
      <c r="C39" s="6"/>
      <c r="D39" s="6"/>
      <c r="E39" s="7"/>
      <c r="F39" s="6"/>
      <c r="G39" s="6"/>
      <c r="H39" s="6"/>
      <c r="I39" s="6"/>
      <c r="J39" s="6"/>
      <c r="K39" s="6"/>
      <c r="L39" s="6"/>
      <c r="M39" s="6"/>
      <c r="N39" s="6"/>
      <c r="O39" s="44"/>
      <c r="P39" s="4"/>
      <c r="Q39" s="4"/>
      <c r="R39" s="4"/>
      <c r="S39" s="4"/>
      <c r="T39" s="4"/>
      <c r="U39" s="4"/>
      <c r="V39" s="4"/>
    </row>
    <row r="40" spans="1:22" ht="12.75">
      <c r="A40" s="4"/>
      <c r="B40" s="43"/>
      <c r="C40" s="6"/>
      <c r="D40" s="6"/>
      <c r="E40" s="7"/>
      <c r="F40" s="6"/>
      <c r="G40" s="6"/>
      <c r="H40" s="6"/>
      <c r="I40" s="6"/>
      <c r="J40" s="6"/>
      <c r="K40" s="6"/>
      <c r="L40" s="6"/>
      <c r="M40" s="6"/>
      <c r="N40" s="6"/>
      <c r="O40" s="44"/>
      <c r="P40" s="4"/>
      <c r="Q40" s="4"/>
      <c r="R40" s="4"/>
      <c r="S40" s="4"/>
      <c r="T40" s="4"/>
      <c r="U40" s="4"/>
      <c r="V40" s="4"/>
    </row>
    <row r="41" spans="1:22" ht="13.5" thickBot="1">
      <c r="A41" s="4"/>
      <c r="B41" s="45"/>
      <c r="C41" s="46"/>
      <c r="D41" s="46"/>
      <c r="E41" s="63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1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3.5" thickBot="1">
      <c r="A43" s="4"/>
      <c r="B43" s="4"/>
      <c r="C43" s="4"/>
      <c r="D43" s="4"/>
      <c r="E43" s="1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3.5" thickBot="1">
      <c r="A44" s="4"/>
      <c r="B44" s="4"/>
      <c r="C44" s="4"/>
      <c r="D44" s="4"/>
      <c r="E44" s="12"/>
      <c r="F44" s="4" t="s">
        <v>12</v>
      </c>
      <c r="G44" s="4"/>
      <c r="H44" s="4"/>
      <c r="I44" s="4"/>
      <c r="J44" s="4"/>
      <c r="K44" s="5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3.5" thickBot="1">
      <c r="A45" s="4"/>
      <c r="B45" s="4"/>
      <c r="C45" s="4"/>
      <c r="D45" s="4"/>
      <c r="E45" s="1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3.5" thickBot="1">
      <c r="A46" s="4"/>
      <c r="B46" s="4"/>
      <c r="C46" s="4"/>
      <c r="D46" s="4"/>
      <c r="E46" s="12"/>
      <c r="F46" s="4" t="s">
        <v>8</v>
      </c>
      <c r="G46" s="4"/>
      <c r="H46" s="4"/>
      <c r="I46" s="4"/>
      <c r="J46" s="4"/>
      <c r="K46" s="5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3.5" thickBot="1">
      <c r="A47" s="4"/>
      <c r="B47" s="4"/>
      <c r="C47" s="4"/>
      <c r="D47" s="4"/>
      <c r="E47" s="1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3.5" thickBot="1">
      <c r="A48" s="4"/>
      <c r="B48" s="4"/>
      <c r="C48" s="4"/>
      <c r="D48" s="4"/>
      <c r="E48" s="12"/>
      <c r="F48" s="4" t="s">
        <v>11</v>
      </c>
      <c r="G48" s="4"/>
      <c r="H48" s="4"/>
      <c r="I48" s="4"/>
      <c r="J48" s="4"/>
      <c r="K48" s="7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1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1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1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1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1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4"/>
      <c r="B54" s="4"/>
      <c r="C54" s="4"/>
      <c r="D54" s="4"/>
      <c r="E54" s="1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</sheetData>
  <sheetProtection/>
  <printOptions/>
  <pageMargins left="0.75" right="0.75" top="1" bottom="1" header="0.5" footer="0.5"/>
  <pageSetup orientation="portrait" scale="72" r:id="rId2"/>
  <rowBreaks count="1" manualBreakCount="1">
    <brk id="42" max="255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1.140625" style="0" bestFit="1" customWidth="1"/>
    <col min="2" max="2" width="14.57421875" style="0" bestFit="1" customWidth="1"/>
    <col min="3" max="10" width="9.140625" style="1" customWidth="1"/>
    <col min="14" max="14" width="45.8515625" style="0" bestFit="1" customWidth="1"/>
  </cols>
  <sheetData>
    <row r="1" spans="1:11" ht="13.5" thickBot="1">
      <c r="A1" s="26" t="s">
        <v>0</v>
      </c>
      <c r="B1" s="27">
        <f>IF(ISERROR(SLA!E$3-1),0,SLA!E$3)</f>
        <v>0</v>
      </c>
      <c r="C1" s="27">
        <f>IF(ISERROR(SLA!F$3-1),0,SLA!F$3)</f>
        <v>1</v>
      </c>
      <c r="D1" s="27">
        <f>IF(ISERROR(SLA!G$3-1),0,SLA!G$3)</f>
        <v>2</v>
      </c>
      <c r="E1" s="27">
        <f>IF(ISERROR(SLA!H$3-1),0,SLA!H$3)</f>
        <v>3</v>
      </c>
      <c r="F1" s="27">
        <f>IF(ISERROR(SLA!I$3-1),0,SLA!I$3)</f>
        <v>4</v>
      </c>
      <c r="G1" s="27">
        <f>IF(ISERROR(SLA!J$3-1),0,SLA!J$3)</f>
        <v>5</v>
      </c>
      <c r="H1" s="27">
        <f>IF(ISERROR(SLA!K$3-1),0,SLA!K$3)</f>
        <v>6</v>
      </c>
      <c r="I1" s="27">
        <f>IF(ISERROR(SLA!L$3-1),0,SLA!L$3)</f>
        <v>7</v>
      </c>
      <c r="J1" s="27">
        <f>IF(ISERROR(SLA!M$3-1),0,SLA!M$3)</f>
        <v>7</v>
      </c>
      <c r="K1" s="4"/>
    </row>
    <row r="2" spans="1:11" ht="13.5" thickBot="1">
      <c r="A2" s="28"/>
      <c r="B2" s="6"/>
      <c r="C2" s="7"/>
      <c r="D2" s="7"/>
      <c r="E2" s="7"/>
      <c r="F2" s="7"/>
      <c r="G2" s="7"/>
      <c r="H2" s="7"/>
      <c r="I2" s="7"/>
      <c r="J2" s="7"/>
      <c r="K2" s="4"/>
    </row>
    <row r="3" spans="1:11" ht="12.75">
      <c r="A3" s="29" t="s">
        <v>4</v>
      </c>
      <c r="B3" s="16">
        <f>IF(ISBLANK(SLA!E5),"",SLA!E5)</f>
      </c>
      <c r="C3" s="16">
        <f>IF(ISBLANK(SLA!F5),"",SLA!F5)</f>
      </c>
      <c r="D3" s="16">
        <f>IF(ISBLANK(SLA!G5),"",SLA!G5)</f>
      </c>
      <c r="E3" s="16">
        <f>IF(ISBLANK(SLA!H5),"",SLA!H5)</f>
      </c>
      <c r="F3" s="16">
        <f>IF(ISBLANK(SLA!I5),"",SLA!I5)</f>
      </c>
      <c r="G3" s="16">
        <f>IF(ISBLANK(SLA!J5),"",SLA!J5)</f>
      </c>
      <c r="H3" s="16">
        <f>IF(ISBLANK(SLA!K5),"",SLA!K5)</f>
      </c>
      <c r="I3" s="16">
        <f>IF(ISBLANK(SLA!L5),"",SLA!L5)</f>
      </c>
      <c r="J3" s="17">
        <f>IF(ISBLANK(SLA!M5),"",SLA!M5)</f>
      </c>
      <c r="K3" s="4"/>
    </row>
    <row r="4" spans="1:11" ht="12.75">
      <c r="A4" s="30" t="s">
        <v>5</v>
      </c>
      <c r="B4" s="9">
        <f>IF(ISBLANK(SLA!E6),"",SLA!E6)</f>
      </c>
      <c r="C4" s="9">
        <f>IF(ISBLANK(SLA!F6),"",SLA!F6)</f>
        <v>90</v>
      </c>
      <c r="D4" s="9">
        <f>IF(ISBLANK(SLA!G6),"",SLA!G6)</f>
        <v>72</v>
      </c>
      <c r="E4" s="9">
        <f>IF(ISBLANK(SLA!H6),"",SLA!H6)</f>
        <v>0</v>
      </c>
      <c r="F4" s="9">
        <f>IF(ISBLANK(SLA!I6),"",SLA!I6)</f>
        <v>0</v>
      </c>
      <c r="G4" s="9">
        <f>IF(ISBLANK(SLA!J6),"",SLA!J6)</f>
        <v>0</v>
      </c>
      <c r="H4" s="9">
        <f>IF(ISBLANK(SLA!K6),"",SLA!K6)</f>
      </c>
      <c r="I4" s="9">
        <f>IF(ISBLANK(SLA!L6),"",SLA!L6)</f>
      </c>
      <c r="J4" s="19">
        <f>IF(ISBLANK(SLA!M6),"",SLA!M6)</f>
      </c>
      <c r="K4" s="4"/>
    </row>
    <row r="5" spans="1:11" ht="13.5" thickBot="1">
      <c r="A5" s="31" t="s">
        <v>6</v>
      </c>
      <c r="B5" s="21">
        <f>IF(ISBLANK(SLA!E7),"",SLA!E7)</f>
      </c>
      <c r="C5" s="21">
        <f>IF(ISBLANK(SLA!F7),"",SLA!F7)</f>
      </c>
      <c r="D5" s="21">
        <f>IF(ISBLANK(SLA!G7),"",SLA!G7)</f>
      </c>
      <c r="E5" s="21">
        <f>IF(ISBLANK(SLA!H7),"",SLA!H7)</f>
      </c>
      <c r="F5" s="21">
        <f>IF(ISBLANK(SLA!I7),"",SLA!I7)</f>
      </c>
      <c r="G5" s="21">
        <f>IF(ISBLANK(SLA!J7),"",SLA!J7)</f>
      </c>
      <c r="H5" s="21">
        <f>IF(ISBLANK(SLA!K7),"",SLA!K7)</f>
      </c>
      <c r="I5" s="21">
        <f>IF(ISBLANK(SLA!L7),"",SLA!L7)</f>
      </c>
      <c r="J5" s="22">
        <f>IF(ISBLANK(SLA!M7),"",SLA!M7)</f>
      </c>
      <c r="K5" s="4"/>
    </row>
    <row r="6" spans="1:11" s="11" customFormat="1" ht="13.5" thickBot="1">
      <c r="A6" s="6"/>
      <c r="B6" s="6"/>
      <c r="C6" s="7"/>
      <c r="D6" s="7"/>
      <c r="E6" s="7"/>
      <c r="F6" s="7"/>
      <c r="G6" s="7"/>
      <c r="H6" s="7"/>
      <c r="I6" s="7"/>
      <c r="J6" s="7"/>
      <c r="K6" s="6"/>
    </row>
    <row r="7" spans="1:11" ht="13.5" thickBot="1">
      <c r="A7" s="23" t="s">
        <v>7</v>
      </c>
      <c r="B7" s="24">
        <f aca="true" t="shared" si="0" ref="B7:I7">IF(ISERROR(MEDIAN(B3:B5)),-10,MEDIAN(B3:B5))</f>
        <v>-10</v>
      </c>
      <c r="C7" s="24">
        <f t="shared" si="0"/>
        <v>90</v>
      </c>
      <c r="D7" s="24">
        <f t="shared" si="0"/>
        <v>72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-10</v>
      </c>
      <c r="I7" s="24">
        <f t="shared" si="0"/>
        <v>-10</v>
      </c>
      <c r="J7" s="25">
        <f>IF(ISERROR(MEDIAN(J3:J5)),-10,MEDIAN(J3:J5))</f>
        <v>-10</v>
      </c>
      <c r="K7" s="4"/>
    </row>
    <row r="8" spans="1:11" ht="13.5" thickBot="1">
      <c r="A8" s="13"/>
      <c r="B8" s="61"/>
      <c r="C8" s="14"/>
      <c r="D8" s="14"/>
      <c r="E8" s="14"/>
      <c r="F8" s="14"/>
      <c r="G8" s="14"/>
      <c r="H8" s="14"/>
      <c r="I8" s="14"/>
      <c r="J8" s="14"/>
      <c r="K8" s="4"/>
    </row>
    <row r="9" spans="1:11" ht="12.75">
      <c r="A9" s="15" t="s">
        <v>1</v>
      </c>
      <c r="B9" s="16">
        <f>IF(ISBLANK(SLA!E9),SLA!E13,SLA!E9)</f>
        <v>0</v>
      </c>
      <c r="C9" s="16">
        <f>IF(ISBLANK(SLA!F9),SLA!F13,SLA!F9)</f>
        <v>35</v>
      </c>
      <c r="D9" s="16">
        <f>IF(ISBLANK(SLA!G9),SLA!G13,SLA!G9)</f>
        <v>25</v>
      </c>
      <c r="E9" s="16">
        <f>IF(ISBLANK(SLA!H9),SLA!H13,SLA!H9)</f>
        <v>0</v>
      </c>
      <c r="F9" s="16">
        <f>IF(ISBLANK(SLA!I9),SLA!I13,SLA!I9)</f>
        <v>44</v>
      </c>
      <c r="G9" s="16">
        <f>IF(ISBLANK(SLA!J9),SLA!J13,SLA!J9)</f>
        <v>84</v>
      </c>
      <c r="H9" s="16">
        <f>IF(ISBLANK(SLA!K9),SLA!K13,SLA!K9)</f>
        <v>0</v>
      </c>
      <c r="I9" s="16">
        <f>IF(ISBLANK(SLA!L9),SLA!L13,SLA!L9)</f>
        <v>160</v>
      </c>
      <c r="J9" s="17">
        <f>IF(ISBLANK(SLA!M9),SLA!M13,SLA!M9)</f>
        <v>150</v>
      </c>
      <c r="K9" s="4"/>
    </row>
    <row r="10" spans="1:11" ht="12.75">
      <c r="A10" s="18" t="s">
        <v>2</v>
      </c>
      <c r="B10" s="9">
        <f>IF(ISBLANK(SLA!E10),SLA!E13,SLA!E10)</f>
        <v>0</v>
      </c>
      <c r="C10" s="9">
        <f>IF(ISBLANK(SLA!F10),SLA!F13,SLA!F10)</f>
        <v>35</v>
      </c>
      <c r="D10" s="9">
        <f>IF(ISBLANK(SLA!G10),SLA!G13,SLA!G10)</f>
        <v>25</v>
      </c>
      <c r="E10" s="9">
        <f>IF(ISBLANK(SLA!H10),SLA!H13,SLA!H10)</f>
        <v>0</v>
      </c>
      <c r="F10" s="9">
        <f>IF(ISBLANK(SLA!I10),SLA!I13,SLA!I10)</f>
        <v>44</v>
      </c>
      <c r="G10" s="9">
        <f>IF(ISBLANK(SLA!J10),SLA!J13,SLA!J10)</f>
        <v>75</v>
      </c>
      <c r="H10" s="9">
        <f>IF(ISBLANK(SLA!K10),SLA!K13,SLA!K10)</f>
        <v>0</v>
      </c>
      <c r="I10" s="9">
        <f>IF(ISBLANK(SLA!L10),SLA!L13,SLA!L10)</f>
        <v>160</v>
      </c>
      <c r="J10" s="19">
        <f>IF(ISBLANK(SLA!M10),SLA!M13,SLA!M10)</f>
        <v>150</v>
      </c>
      <c r="K10" s="4"/>
    </row>
    <row r="11" spans="1:11" ht="13.5" thickBot="1">
      <c r="A11" s="20" t="s">
        <v>3</v>
      </c>
      <c r="B11" s="21">
        <f>IF(ISBLANK(SLA!E11),SLA!E13,SLA!E11)</f>
        <v>0</v>
      </c>
      <c r="C11" s="21">
        <f>IF(ISBLANK(SLA!F11),SLA!F13,SLA!F11)</f>
        <v>35</v>
      </c>
      <c r="D11" s="21">
        <f>IF(ISBLANK(SLA!G11),SLA!G13,SLA!G11)</f>
        <v>25</v>
      </c>
      <c r="E11" s="21">
        <f>IF(ISBLANK(SLA!H11),SLA!H13,SLA!H11)</f>
        <v>0</v>
      </c>
      <c r="F11" s="21">
        <f>IF(ISBLANK(SLA!I11),SLA!I13,SLA!I11)</f>
        <v>44</v>
      </c>
      <c r="G11" s="21">
        <f>IF(ISBLANK(SLA!J11),SLA!J13,SLA!J11)</f>
        <v>22</v>
      </c>
      <c r="H11" s="21">
        <f>IF(ISBLANK(SLA!K11),SLA!K13,SLA!K11)</f>
        <v>0</v>
      </c>
      <c r="I11" s="21">
        <f>IF(ISBLANK(SLA!L11),SLA!L13,SLA!L11)</f>
        <v>160</v>
      </c>
      <c r="J11" s="22">
        <f>IF(ISBLANK(SLA!M11),SLA!M13,SLA!M11)</f>
        <v>150</v>
      </c>
      <c r="K11" s="4"/>
    </row>
    <row r="12" spans="1:11" ht="13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0" ht="13.5" thickBot="1">
      <c r="A13" s="20" t="str">
        <f>SLA!D13</f>
        <v>Peer Median</v>
      </c>
      <c r="B13" s="74">
        <f>IF(ISBLANK(SLA!E13),-10,SLA!E13)</f>
        <v>-10</v>
      </c>
      <c r="C13" s="74">
        <f>IF(ISBLANK(SLA!F13),-10,SLA!F13)</f>
        <v>-10</v>
      </c>
      <c r="D13" s="74">
        <f>IF(ISBLANK(SLA!G13),-10,SLA!G13)</f>
        <v>-10</v>
      </c>
      <c r="E13" s="74">
        <f>IF(ISBLANK(SLA!H13),-10,SLA!H13)</f>
        <v>-10</v>
      </c>
      <c r="F13" s="74">
        <f>IF(ISBLANK(SLA!I13),-10,SLA!I13)</f>
        <v>-10</v>
      </c>
      <c r="G13" s="74">
        <f>IF(ISBLANK(SLA!J13),-10,SLA!J13)</f>
        <v>56</v>
      </c>
      <c r="H13" s="74">
        <f>IF(ISBLANK(SLA!K13),-10,SLA!K13)</f>
        <v>-10</v>
      </c>
      <c r="I13" s="74">
        <f>IF(ISBLANK(SLA!L13),-10,SLA!L13)</f>
        <v>-10</v>
      </c>
      <c r="J13" s="74">
        <f>IF(ISBLANK(SLA!M13),-10,SLA!M13)</f>
        <v>150</v>
      </c>
    </row>
    <row r="14" ht="12.75">
      <c r="C14"/>
    </row>
    <row r="15" spans="2:10" ht="12.75">
      <c r="B15">
        <f>B13</f>
        <v>-10</v>
      </c>
      <c r="C15">
        <f aca="true" t="shared" si="1" ref="C15:J15">C13</f>
        <v>-10</v>
      </c>
      <c r="D15">
        <f t="shared" si="1"/>
        <v>-10</v>
      </c>
      <c r="E15">
        <f t="shared" si="1"/>
        <v>-10</v>
      </c>
      <c r="F15">
        <f t="shared" si="1"/>
        <v>-10</v>
      </c>
      <c r="G15">
        <f t="shared" si="1"/>
        <v>56</v>
      </c>
      <c r="H15">
        <f t="shared" si="1"/>
        <v>-10</v>
      </c>
      <c r="I15">
        <f t="shared" si="1"/>
        <v>-10</v>
      </c>
      <c r="J15">
        <f t="shared" si="1"/>
        <v>150</v>
      </c>
    </row>
    <row r="16" spans="2:10" ht="12.75">
      <c r="B16">
        <f>B15</f>
        <v>-10</v>
      </c>
      <c r="C16">
        <f aca="true" t="shared" si="2" ref="C16:J16">C15</f>
        <v>-10</v>
      </c>
      <c r="D16">
        <f t="shared" si="2"/>
        <v>-10</v>
      </c>
      <c r="E16">
        <f t="shared" si="2"/>
        <v>-10</v>
      </c>
      <c r="F16">
        <f t="shared" si="2"/>
        <v>-10</v>
      </c>
      <c r="G16">
        <f t="shared" si="2"/>
        <v>56</v>
      </c>
      <c r="H16">
        <f t="shared" si="2"/>
        <v>-10</v>
      </c>
      <c r="I16">
        <f t="shared" si="2"/>
        <v>-10</v>
      </c>
      <c r="J16">
        <f t="shared" si="2"/>
        <v>150</v>
      </c>
    </row>
    <row r="18" spans="2:10" ht="12.75">
      <c r="B18">
        <f>MIN(B21:B28)</f>
        <v>-0.25</v>
      </c>
      <c r="C18">
        <f aca="true" t="shared" si="3" ref="C18:J18">MIN(C21:C28)</f>
        <v>0.75</v>
      </c>
      <c r="D18">
        <f t="shared" si="3"/>
        <v>1.75</v>
      </c>
      <c r="E18">
        <f t="shared" si="3"/>
        <v>2.75</v>
      </c>
      <c r="F18">
        <f t="shared" si="3"/>
        <v>3.75</v>
      </c>
      <c r="G18">
        <f t="shared" si="3"/>
        <v>4.75</v>
      </c>
      <c r="H18">
        <f t="shared" si="3"/>
        <v>5.75</v>
      </c>
      <c r="I18">
        <f t="shared" si="3"/>
        <v>6.75</v>
      </c>
      <c r="J18">
        <f t="shared" si="3"/>
        <v>6.75</v>
      </c>
    </row>
    <row r="19" spans="2:10" ht="12.75">
      <c r="B19">
        <f>MAX(B21:B28)</f>
        <v>0.25</v>
      </c>
      <c r="C19">
        <f aca="true" t="shared" si="4" ref="C19:J19">MAX(C21:C28)</f>
        <v>1.25</v>
      </c>
      <c r="D19">
        <f t="shared" si="4"/>
        <v>2.25</v>
      </c>
      <c r="E19">
        <f t="shared" si="4"/>
        <v>3.25</v>
      </c>
      <c r="F19">
        <f t="shared" si="4"/>
        <v>4.25</v>
      </c>
      <c r="G19">
        <f t="shared" si="4"/>
        <v>5.25</v>
      </c>
      <c r="H19">
        <f t="shared" si="4"/>
        <v>6.25</v>
      </c>
      <c r="I19">
        <f t="shared" si="4"/>
        <v>7.25</v>
      </c>
      <c r="J19">
        <f t="shared" si="4"/>
        <v>7.25</v>
      </c>
    </row>
    <row r="20" ht="13.5" thickBot="1"/>
    <row r="21" spans="2:10" ht="12.75">
      <c r="B21" s="67">
        <f>IF(ISERROR(B$1-0.25),0,B$1-0.25)</f>
        <v>-0.25</v>
      </c>
      <c r="C21" s="66">
        <f aca="true" t="shared" si="5" ref="C21:J21">C$1-0.25</f>
        <v>0.75</v>
      </c>
      <c r="D21" s="33">
        <f t="shared" si="5"/>
        <v>1.75</v>
      </c>
      <c r="E21" s="33">
        <f t="shared" si="5"/>
        <v>2.75</v>
      </c>
      <c r="F21" s="33">
        <f t="shared" si="5"/>
        <v>3.75</v>
      </c>
      <c r="G21" s="33">
        <f t="shared" si="5"/>
        <v>4.75</v>
      </c>
      <c r="H21" s="33">
        <f t="shared" si="5"/>
        <v>5.75</v>
      </c>
      <c r="I21" s="33">
        <f t="shared" si="5"/>
        <v>6.75</v>
      </c>
      <c r="J21" s="34">
        <f t="shared" si="5"/>
        <v>6.75</v>
      </c>
    </row>
    <row r="22" spans="2:10" ht="12.75">
      <c r="B22" s="68">
        <f>IF(ISERROR(B$1+0.25),0+0.25,B$1+0.25)</f>
        <v>0.25</v>
      </c>
      <c r="C22" s="64">
        <f aca="true" t="shared" si="6" ref="C22:J23">C$1+0.25</f>
        <v>1.25</v>
      </c>
      <c r="D22" s="2">
        <f t="shared" si="6"/>
        <v>2.25</v>
      </c>
      <c r="E22" s="2">
        <f t="shared" si="6"/>
        <v>3.25</v>
      </c>
      <c r="F22" s="2">
        <f t="shared" si="6"/>
        <v>4.25</v>
      </c>
      <c r="G22" s="2">
        <f t="shared" si="6"/>
        <v>5.25</v>
      </c>
      <c r="H22" s="2">
        <f t="shared" si="6"/>
        <v>6.25</v>
      </c>
      <c r="I22" s="2">
        <f t="shared" si="6"/>
        <v>7.25</v>
      </c>
      <c r="J22" s="36">
        <f t="shared" si="6"/>
        <v>7.25</v>
      </c>
    </row>
    <row r="23" spans="2:10" ht="12.75">
      <c r="B23" s="68">
        <f>IF(ISERROR(B$1+0.25),0+0.25,B$1+0.25)</f>
        <v>0.25</v>
      </c>
      <c r="C23" s="64">
        <f t="shared" si="6"/>
        <v>1.25</v>
      </c>
      <c r="D23" s="2">
        <f t="shared" si="6"/>
        <v>2.25</v>
      </c>
      <c r="E23" s="2">
        <f t="shared" si="6"/>
        <v>3.25</v>
      </c>
      <c r="F23" s="2">
        <f t="shared" si="6"/>
        <v>4.25</v>
      </c>
      <c r="G23" s="2">
        <f t="shared" si="6"/>
        <v>5.25</v>
      </c>
      <c r="H23" s="2">
        <f t="shared" si="6"/>
        <v>6.25</v>
      </c>
      <c r="I23" s="2">
        <f t="shared" si="6"/>
        <v>7.25</v>
      </c>
      <c r="J23" s="36">
        <f t="shared" si="6"/>
        <v>7.25</v>
      </c>
    </row>
    <row r="24" spans="2:10" ht="12.75">
      <c r="B24" s="69">
        <f>IF(ISERROR(B$1-0.25),0,B$1-0.25)</f>
        <v>-0.25</v>
      </c>
      <c r="C24" s="64">
        <f aca="true" t="shared" si="7" ref="C24:J25">C$1-0.25</f>
        <v>0.75</v>
      </c>
      <c r="D24" s="2">
        <f t="shared" si="7"/>
        <v>1.75</v>
      </c>
      <c r="E24" s="2">
        <f t="shared" si="7"/>
        <v>2.75</v>
      </c>
      <c r="F24" s="2">
        <f t="shared" si="7"/>
        <v>3.75</v>
      </c>
      <c r="G24" s="2">
        <f t="shared" si="7"/>
        <v>4.75</v>
      </c>
      <c r="H24" s="2">
        <f t="shared" si="7"/>
        <v>5.75</v>
      </c>
      <c r="I24" s="2">
        <f t="shared" si="7"/>
        <v>6.75</v>
      </c>
      <c r="J24" s="36">
        <f t="shared" si="7"/>
        <v>6.75</v>
      </c>
    </row>
    <row r="25" spans="2:10" ht="12.75">
      <c r="B25" s="69">
        <f>IF(ISERROR(B$1-0.25),0,B$1-0.25)</f>
        <v>-0.25</v>
      </c>
      <c r="C25" s="64">
        <f t="shared" si="7"/>
        <v>0.75</v>
      </c>
      <c r="D25" s="2">
        <f t="shared" si="7"/>
        <v>1.75</v>
      </c>
      <c r="E25" s="2">
        <f t="shared" si="7"/>
        <v>2.75</v>
      </c>
      <c r="F25" s="2">
        <f t="shared" si="7"/>
        <v>3.75</v>
      </c>
      <c r="G25" s="2">
        <f t="shared" si="7"/>
        <v>4.75</v>
      </c>
      <c r="H25" s="2">
        <f t="shared" si="7"/>
        <v>5.75</v>
      </c>
      <c r="I25" s="2">
        <f t="shared" si="7"/>
        <v>6.75</v>
      </c>
      <c r="J25" s="36">
        <f t="shared" si="7"/>
        <v>6.75</v>
      </c>
    </row>
    <row r="26" spans="2:10" ht="12.75">
      <c r="B26" s="68">
        <f>IF(ISERROR(B$1+0.25),0+0.25,B$1+0.25)</f>
        <v>0.25</v>
      </c>
      <c r="C26" s="64">
        <f aca="true" t="shared" si="8" ref="C26:J26">C$1+0.25</f>
        <v>1.25</v>
      </c>
      <c r="D26" s="2">
        <f t="shared" si="8"/>
        <v>2.25</v>
      </c>
      <c r="E26" s="2">
        <f t="shared" si="8"/>
        <v>3.25</v>
      </c>
      <c r="F26" s="2">
        <f t="shared" si="8"/>
        <v>4.25</v>
      </c>
      <c r="G26" s="2">
        <f t="shared" si="8"/>
        <v>5.25</v>
      </c>
      <c r="H26" s="2">
        <f t="shared" si="8"/>
        <v>6.25</v>
      </c>
      <c r="I26" s="2">
        <f t="shared" si="8"/>
        <v>7.25</v>
      </c>
      <c r="J26" s="36">
        <f t="shared" si="8"/>
        <v>7.25</v>
      </c>
    </row>
    <row r="27" spans="2:10" ht="12.75">
      <c r="B27" s="69">
        <f>IF(ISERROR(B$1-0.25),0,B$1-0.25)</f>
        <v>-0.25</v>
      </c>
      <c r="C27" s="64">
        <f aca="true" t="shared" si="9" ref="C27:J28">C$1-0.25</f>
        <v>0.75</v>
      </c>
      <c r="D27" s="2">
        <f t="shared" si="9"/>
        <v>1.75</v>
      </c>
      <c r="E27" s="2">
        <f t="shared" si="9"/>
        <v>2.75</v>
      </c>
      <c r="F27" s="2">
        <f t="shared" si="9"/>
        <v>3.75</v>
      </c>
      <c r="G27" s="2">
        <f t="shared" si="9"/>
        <v>4.75</v>
      </c>
      <c r="H27" s="2">
        <f t="shared" si="9"/>
        <v>5.75</v>
      </c>
      <c r="I27" s="2">
        <f t="shared" si="9"/>
        <v>6.75</v>
      </c>
      <c r="J27" s="36">
        <f t="shared" si="9"/>
        <v>6.75</v>
      </c>
    </row>
    <row r="28" spans="2:10" ht="13.5" thickBot="1">
      <c r="B28" s="70">
        <f>IF(ISERROR(B$1-0.25),0,B$1-0.25)</f>
        <v>-0.25</v>
      </c>
      <c r="C28" s="65">
        <f t="shared" si="9"/>
        <v>0.75</v>
      </c>
      <c r="D28" s="38">
        <f t="shared" si="9"/>
        <v>1.75</v>
      </c>
      <c r="E28" s="38">
        <f t="shared" si="9"/>
        <v>2.75</v>
      </c>
      <c r="F28" s="38">
        <f t="shared" si="9"/>
        <v>3.75</v>
      </c>
      <c r="G28" s="38">
        <f t="shared" si="9"/>
        <v>4.75</v>
      </c>
      <c r="H28" s="38">
        <f t="shared" si="9"/>
        <v>5.75</v>
      </c>
      <c r="I28" s="38">
        <f t="shared" si="9"/>
        <v>6.75</v>
      </c>
      <c r="J28" s="39">
        <f t="shared" si="9"/>
        <v>6.75</v>
      </c>
    </row>
    <row r="29" ht="13.5" thickBot="1">
      <c r="B29" s="1"/>
    </row>
    <row r="30" spans="2:11" ht="12.75">
      <c r="B30" s="32">
        <f aca="true" t="shared" si="10" ref="B30:D31">B$9</f>
        <v>0</v>
      </c>
      <c r="C30" s="32">
        <f t="shared" si="10"/>
        <v>35</v>
      </c>
      <c r="D30" s="33">
        <f t="shared" si="10"/>
        <v>25</v>
      </c>
      <c r="E30" s="33">
        <f aca="true" t="shared" si="11" ref="E30:J30">E$9</f>
        <v>0</v>
      </c>
      <c r="F30" s="33">
        <f t="shared" si="11"/>
        <v>44</v>
      </c>
      <c r="G30" s="33">
        <f t="shared" si="11"/>
        <v>84</v>
      </c>
      <c r="H30" s="33">
        <f t="shared" si="11"/>
        <v>0</v>
      </c>
      <c r="I30" s="33">
        <f t="shared" si="11"/>
        <v>160</v>
      </c>
      <c r="J30" s="34">
        <f t="shared" si="11"/>
        <v>150</v>
      </c>
      <c r="K30" s="1"/>
    </row>
    <row r="31" spans="2:11" ht="12.75">
      <c r="B31" s="35">
        <f t="shared" si="10"/>
        <v>0</v>
      </c>
      <c r="C31" s="35">
        <f t="shared" si="10"/>
        <v>35</v>
      </c>
      <c r="D31" s="2">
        <f t="shared" si="10"/>
        <v>25</v>
      </c>
      <c r="E31" s="2">
        <f aca="true" t="shared" si="12" ref="E31:J31">E$9</f>
        <v>0</v>
      </c>
      <c r="F31" s="2">
        <f t="shared" si="12"/>
        <v>44</v>
      </c>
      <c r="G31" s="2">
        <f t="shared" si="12"/>
        <v>84</v>
      </c>
      <c r="H31" s="2">
        <f t="shared" si="12"/>
        <v>0</v>
      </c>
      <c r="I31" s="2">
        <f t="shared" si="12"/>
        <v>160</v>
      </c>
      <c r="J31" s="36">
        <f t="shared" si="12"/>
        <v>150</v>
      </c>
      <c r="K31" s="1"/>
    </row>
    <row r="32" spans="2:11" ht="12.75">
      <c r="B32" s="35">
        <f aca="true" t="shared" si="13" ref="B32:D33">B$11</f>
        <v>0</v>
      </c>
      <c r="C32" s="35">
        <f t="shared" si="13"/>
        <v>35</v>
      </c>
      <c r="D32" s="2">
        <f t="shared" si="13"/>
        <v>25</v>
      </c>
      <c r="E32" s="2">
        <f aca="true" t="shared" si="14" ref="E32:J32">E$11</f>
        <v>0</v>
      </c>
      <c r="F32" s="2">
        <f t="shared" si="14"/>
        <v>44</v>
      </c>
      <c r="G32" s="2">
        <f t="shared" si="14"/>
        <v>22</v>
      </c>
      <c r="H32" s="2">
        <f t="shared" si="14"/>
        <v>0</v>
      </c>
      <c r="I32" s="2">
        <f t="shared" si="14"/>
        <v>160</v>
      </c>
      <c r="J32" s="36">
        <f t="shared" si="14"/>
        <v>150</v>
      </c>
      <c r="K32" s="1"/>
    </row>
    <row r="33" spans="2:11" ht="12.75">
      <c r="B33" s="35">
        <f t="shared" si="13"/>
        <v>0</v>
      </c>
      <c r="C33" s="35">
        <f t="shared" si="13"/>
        <v>35</v>
      </c>
      <c r="D33" s="2">
        <f t="shared" si="13"/>
        <v>25</v>
      </c>
      <c r="E33" s="2">
        <f aca="true" t="shared" si="15" ref="E33:J33">E$11</f>
        <v>0</v>
      </c>
      <c r="F33" s="2">
        <f t="shared" si="15"/>
        <v>44</v>
      </c>
      <c r="G33" s="2">
        <f t="shared" si="15"/>
        <v>22</v>
      </c>
      <c r="H33" s="2">
        <f t="shared" si="15"/>
        <v>0</v>
      </c>
      <c r="I33" s="2">
        <f t="shared" si="15"/>
        <v>160</v>
      </c>
      <c r="J33" s="36">
        <f t="shared" si="15"/>
        <v>150</v>
      </c>
      <c r="K33" s="1"/>
    </row>
    <row r="34" spans="2:11" ht="12.75">
      <c r="B34" s="35">
        <f aca="true" t="shared" si="16" ref="B34:D36">B$10</f>
        <v>0</v>
      </c>
      <c r="C34" s="35">
        <f t="shared" si="16"/>
        <v>35</v>
      </c>
      <c r="D34" s="2">
        <f t="shared" si="16"/>
        <v>25</v>
      </c>
      <c r="E34" s="2">
        <f aca="true" t="shared" si="17" ref="E34:J34">E$10</f>
        <v>0</v>
      </c>
      <c r="F34" s="2">
        <f t="shared" si="17"/>
        <v>44</v>
      </c>
      <c r="G34" s="2">
        <f t="shared" si="17"/>
        <v>75</v>
      </c>
      <c r="H34" s="2">
        <f t="shared" si="17"/>
        <v>0</v>
      </c>
      <c r="I34" s="2">
        <f t="shared" si="17"/>
        <v>160</v>
      </c>
      <c r="J34" s="36">
        <f t="shared" si="17"/>
        <v>150</v>
      </c>
      <c r="K34" s="1"/>
    </row>
    <row r="35" spans="2:11" ht="12.75">
      <c r="B35" s="35">
        <f t="shared" si="16"/>
        <v>0</v>
      </c>
      <c r="C35" s="35">
        <f t="shared" si="16"/>
        <v>35</v>
      </c>
      <c r="D35" s="2">
        <f t="shared" si="16"/>
        <v>25</v>
      </c>
      <c r="E35" s="2">
        <f aca="true" t="shared" si="18" ref="E35:J35">E$10</f>
        <v>0</v>
      </c>
      <c r="F35" s="2">
        <f t="shared" si="18"/>
        <v>44</v>
      </c>
      <c r="G35" s="2">
        <f t="shared" si="18"/>
        <v>75</v>
      </c>
      <c r="H35" s="2">
        <f t="shared" si="18"/>
        <v>0</v>
      </c>
      <c r="I35" s="2">
        <f t="shared" si="18"/>
        <v>160</v>
      </c>
      <c r="J35" s="36">
        <f t="shared" si="18"/>
        <v>150</v>
      </c>
      <c r="K35" s="1"/>
    </row>
    <row r="36" spans="2:11" ht="12.75">
      <c r="B36" s="35">
        <f t="shared" si="16"/>
        <v>0</v>
      </c>
      <c r="C36" s="35">
        <f t="shared" si="16"/>
        <v>35</v>
      </c>
      <c r="D36" s="2">
        <f t="shared" si="16"/>
        <v>25</v>
      </c>
      <c r="E36" s="2">
        <f aca="true" t="shared" si="19" ref="E36:J36">E$10</f>
        <v>0</v>
      </c>
      <c r="F36" s="2">
        <f t="shared" si="19"/>
        <v>44</v>
      </c>
      <c r="G36" s="2">
        <f t="shared" si="19"/>
        <v>75</v>
      </c>
      <c r="H36" s="2">
        <f t="shared" si="19"/>
        <v>0</v>
      </c>
      <c r="I36" s="2">
        <f t="shared" si="19"/>
        <v>160</v>
      </c>
      <c r="J36" s="36">
        <f t="shared" si="19"/>
        <v>150</v>
      </c>
      <c r="K36" s="1"/>
    </row>
    <row r="37" spans="2:11" ht="13.5" thickBot="1">
      <c r="B37" s="37">
        <f>B$9</f>
        <v>0</v>
      </c>
      <c r="C37" s="37">
        <f>C$9</f>
        <v>35</v>
      </c>
      <c r="D37" s="38">
        <f>D$9</f>
        <v>25</v>
      </c>
      <c r="E37" s="38">
        <f aca="true" t="shared" si="20" ref="E37:J37">E$9</f>
        <v>0</v>
      </c>
      <c r="F37" s="38">
        <f t="shared" si="20"/>
        <v>44</v>
      </c>
      <c r="G37" s="38">
        <f t="shared" si="20"/>
        <v>84</v>
      </c>
      <c r="H37" s="38">
        <f t="shared" si="20"/>
        <v>0</v>
      </c>
      <c r="I37" s="38">
        <f t="shared" si="20"/>
        <v>160</v>
      </c>
      <c r="J37" s="39">
        <f t="shared" si="20"/>
        <v>150</v>
      </c>
      <c r="K37" s="1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9" sqref="B9:B11"/>
    </sheetView>
  </sheetViews>
  <sheetFormatPr defaultColWidth="9.140625" defaultRowHeight="12.75"/>
  <cols>
    <col min="1" max="1" width="21.140625" style="0" bestFit="1" customWidth="1"/>
    <col min="2" max="2" width="9.140625" style="1" customWidth="1"/>
  </cols>
  <sheetData>
    <row r="1" spans="1:2" ht="13.5" thickBot="1">
      <c r="A1" s="26" t="s">
        <v>0</v>
      </c>
      <c r="B1" s="27">
        <f>IF(ISERROR(SLA!F$3-1),0,SLA!F$3)</f>
        <v>1</v>
      </c>
    </row>
    <row r="2" spans="1:2" ht="13.5" thickBot="1">
      <c r="A2" s="28"/>
      <c r="B2" s="7"/>
    </row>
    <row r="3" spans="1:2" ht="13.5" thickBot="1">
      <c r="A3" s="29" t="s">
        <v>4</v>
      </c>
      <c r="B3" s="16">
        <f>IF(ISBLANK('Prob ID'!E5),"",'Prob ID'!E5)</f>
      </c>
    </row>
    <row r="4" spans="1:2" ht="13.5" thickBot="1">
      <c r="A4" s="30" t="s">
        <v>5</v>
      </c>
      <c r="B4" s="16">
        <f>IF(ISBLANK('Prob ID'!E6),"",'Prob ID'!E6)</f>
        <v>22</v>
      </c>
    </row>
    <row r="5" spans="1:2" ht="13.5" thickBot="1">
      <c r="A5" s="31" t="s">
        <v>6</v>
      </c>
      <c r="B5" s="16">
        <f>IF(ISBLANK('Prob ID'!E7),"",'Prob ID'!E7)</f>
      </c>
    </row>
    <row r="6" spans="1:2" s="11" customFormat="1" ht="13.5" thickBot="1">
      <c r="A6" s="6"/>
      <c r="B6" s="7"/>
    </row>
    <row r="7" spans="1:2" ht="13.5" thickBot="1">
      <c r="A7" s="23" t="s">
        <v>7</v>
      </c>
      <c r="B7" s="24">
        <f>IF(ISERROR(MEDIAN(B3:B5)),-10,MEDIAN(B3:B5))</f>
        <v>22</v>
      </c>
    </row>
    <row r="8" spans="1:2" ht="13.5" thickBot="1">
      <c r="A8" s="13"/>
      <c r="B8" s="14"/>
    </row>
    <row r="9" spans="1:2" ht="13.5" thickBot="1">
      <c r="A9" s="15" t="s">
        <v>1</v>
      </c>
      <c r="B9" s="16">
        <f>'Prob ID'!$E9</f>
        <v>35</v>
      </c>
    </row>
    <row r="10" spans="1:2" ht="13.5" thickBot="1">
      <c r="A10" s="18" t="s">
        <v>2</v>
      </c>
      <c r="B10" s="16">
        <f>'Prob ID'!$E10</f>
        <v>22</v>
      </c>
    </row>
    <row r="11" spans="1:2" ht="13.5" thickBot="1">
      <c r="A11" s="20" t="s">
        <v>3</v>
      </c>
      <c r="B11" s="16">
        <f>'Prob ID'!$E11</f>
        <v>12</v>
      </c>
    </row>
    <row r="12" spans="1:2" ht="13.5" thickBot="1">
      <c r="A12" s="4"/>
      <c r="B12" s="4"/>
    </row>
    <row r="13" spans="1:2" ht="13.5" thickBot="1">
      <c r="A13" s="20" t="str">
        <f>SLA!D13</f>
        <v>Peer Median</v>
      </c>
      <c r="B13" s="74">
        <f>IF(ISBLANK('Prob ID'!$E$13),-10,'Prob ID'!$E$13)</f>
        <v>-10</v>
      </c>
    </row>
    <row r="14" ht="12.75">
      <c r="B14"/>
    </row>
    <row r="15" ht="12.75">
      <c r="B15">
        <f>B13</f>
        <v>-10</v>
      </c>
    </row>
    <row r="16" ht="12.75">
      <c r="B16">
        <f>B15</f>
        <v>-10</v>
      </c>
    </row>
    <row r="18" ht="12.75">
      <c r="B18">
        <f>MIN(B21:B28)</f>
        <v>0.75</v>
      </c>
    </row>
    <row r="19" ht="12.75">
      <c r="B19">
        <f>MAX(B21:B28)</f>
        <v>1.25</v>
      </c>
    </row>
    <row r="20" ht="13.5" thickBot="1"/>
    <row r="21" ht="12.75">
      <c r="B21" s="66">
        <f>B$1-0.25</f>
        <v>0.75</v>
      </c>
    </row>
    <row r="22" ht="12.75">
      <c r="B22" s="64">
        <f>B$1+0.25</f>
        <v>1.25</v>
      </c>
    </row>
    <row r="23" ht="12.75">
      <c r="B23" s="64">
        <f>B$1+0.25</f>
        <v>1.25</v>
      </c>
    </row>
    <row r="24" ht="12.75">
      <c r="B24" s="64">
        <f>B$1-0.25</f>
        <v>0.75</v>
      </c>
    </row>
    <row r="25" ht="12.75">
      <c r="B25" s="64">
        <f>B$1-0.25</f>
        <v>0.75</v>
      </c>
    </row>
    <row r="26" ht="12.75">
      <c r="B26" s="64">
        <f>B$1+0.25</f>
        <v>1.25</v>
      </c>
    </row>
    <row r="27" ht="12.75">
      <c r="B27" s="64">
        <f>B$1-0.25</f>
        <v>0.75</v>
      </c>
    </row>
    <row r="28" ht="13.5" thickBot="1">
      <c r="B28" s="65">
        <f>B$1-0.25</f>
        <v>0.75</v>
      </c>
    </row>
    <row r="29" ht="13.5" thickBot="1"/>
    <row r="30" ht="12.75">
      <c r="B30" s="32">
        <f>B$9</f>
        <v>35</v>
      </c>
    </row>
    <row r="31" ht="12.75">
      <c r="B31" s="35">
        <f>B$9</f>
        <v>35</v>
      </c>
    </row>
    <row r="32" ht="12.75">
      <c r="B32" s="35">
        <f>B$11</f>
        <v>12</v>
      </c>
    </row>
    <row r="33" ht="12.75">
      <c r="B33" s="35">
        <f>B$11</f>
        <v>12</v>
      </c>
    </row>
    <row r="34" ht="12.75">
      <c r="B34" s="35">
        <f>B$10</f>
        <v>22</v>
      </c>
    </row>
    <row r="35" ht="12.75">
      <c r="B35" s="35">
        <f>B$10</f>
        <v>22</v>
      </c>
    </row>
    <row r="36" ht="12.75">
      <c r="B36" s="35">
        <f>B$10</f>
        <v>22</v>
      </c>
    </row>
    <row r="37" ht="13.5" thickBot="1">
      <c r="B37" s="37">
        <f>B$9</f>
        <v>35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AF</cp:lastModifiedBy>
  <dcterms:created xsi:type="dcterms:W3CDTF">2005-11-17T02:53:59Z</dcterms:created>
  <dcterms:modified xsi:type="dcterms:W3CDTF">2010-10-19T03:02:31Z</dcterms:modified>
  <cp:category/>
  <cp:version/>
  <cp:contentType/>
  <cp:contentStatus/>
</cp:coreProperties>
</file>